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s2022\全共有\全林研\⑭林研グッズ\08林研ユニフォーム\02チラシ作成\サイトアップ用\"/>
    </mc:Choice>
  </mc:AlternateContent>
  <xr:revisionPtr revIDLastSave="0" documentId="13_ncr:1_{4677CD7C-718F-4A49-B84A-A73ED056A369}" xr6:coauthVersionLast="47" xr6:coauthVersionMax="47" xr10:uidLastSave="{00000000-0000-0000-0000-000000000000}"/>
  <bookViews>
    <workbookView xWindow="2340" yWindow="1560" windowWidth="22545" windowHeight="14640" xr2:uid="{00000000-000D-0000-FFFF-FFFF00000000}"/>
  </bookViews>
  <sheets>
    <sheet name="申込書" sheetId="2" r:id="rId1"/>
  </sheets>
  <definedNames>
    <definedName name="_xlnm.Print_Area" localSheetId="0">申込書!$B$1:$X$64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2" l="1"/>
  <c r="V51" i="2"/>
  <c r="U50" i="2"/>
  <c r="U51" i="2"/>
  <c r="V53" i="2"/>
  <c r="V45" i="2"/>
  <c r="U46" i="2"/>
  <c r="U45" i="2"/>
  <c r="K49" i="2"/>
  <c r="J49" i="2"/>
  <c r="I49" i="2"/>
  <c r="H49" i="2"/>
  <c r="F49" i="2"/>
  <c r="G49" i="2"/>
  <c r="S32" i="2"/>
  <c r="V58" i="2"/>
  <c r="V57" i="2"/>
  <c r="V56" i="2"/>
  <c r="V55" i="2"/>
  <c r="V54" i="2"/>
  <c r="V52" i="2"/>
  <c r="V46" i="2"/>
  <c r="V41" i="2"/>
  <c r="V40" i="2"/>
  <c r="V39" i="2"/>
  <c r="U40" i="2"/>
  <c r="U41" i="2"/>
  <c r="U39" i="2"/>
  <c r="V35" i="2"/>
  <c r="V34" i="2"/>
  <c r="V33" i="2"/>
  <c r="U33" i="2"/>
  <c r="V27" i="2"/>
  <c r="V28" i="2"/>
  <c r="V29" i="2"/>
  <c r="U27" i="2"/>
  <c r="U28" i="2"/>
  <c r="U29" i="2"/>
  <c r="V26" i="2"/>
  <c r="U26" i="2"/>
  <c r="U20" i="2"/>
  <c r="U21" i="2"/>
  <c r="U22" i="2"/>
  <c r="U19" i="2"/>
  <c r="U13" i="2"/>
  <c r="U14" i="2"/>
  <c r="U15" i="2"/>
  <c r="U12" i="2"/>
  <c r="V22" i="2"/>
  <c r="V21" i="2"/>
  <c r="V20" i="2"/>
  <c r="V19" i="2"/>
  <c r="V14" i="2"/>
  <c r="V13" i="2"/>
  <c r="V15" i="2"/>
  <c r="V12" i="2"/>
  <c r="P44" i="2"/>
  <c r="O44" i="2"/>
  <c r="N44" i="2"/>
  <c r="L44" i="2"/>
  <c r="T44" i="2" s="1"/>
  <c r="K44" i="2"/>
  <c r="S44" i="2" s="1"/>
  <c r="J44" i="2"/>
  <c r="R44" i="2" s="1"/>
  <c r="I44" i="2"/>
  <c r="Q44" i="2" s="1"/>
  <c r="H44" i="2"/>
  <c r="G44" i="2"/>
  <c r="Q38" i="2"/>
  <c r="P38" i="2"/>
  <c r="O38" i="2"/>
  <c r="N38" i="2"/>
  <c r="M38" i="2"/>
  <c r="I38" i="2"/>
  <c r="H38" i="2"/>
  <c r="G38" i="2"/>
  <c r="F38" i="2"/>
  <c r="P32" i="2"/>
  <c r="O32" i="2"/>
  <c r="N32" i="2"/>
  <c r="M32" i="2"/>
  <c r="K32" i="2"/>
  <c r="J32" i="2"/>
  <c r="R32" i="2" s="1"/>
  <c r="I32" i="2"/>
  <c r="Q32" i="2" s="1"/>
  <c r="H32" i="2"/>
  <c r="G32" i="2"/>
  <c r="F32" i="2"/>
  <c r="P25" i="2"/>
  <c r="O25" i="2"/>
  <c r="N25" i="2"/>
  <c r="M25" i="2"/>
  <c r="F25" i="2"/>
  <c r="H25" i="2"/>
  <c r="G25" i="2"/>
  <c r="H18" i="2"/>
  <c r="G18" i="2"/>
  <c r="F18" i="2"/>
  <c r="H11" i="2"/>
  <c r="G11" i="2"/>
  <c r="F11" i="2"/>
  <c r="K25" i="2"/>
  <c r="S25" i="2" s="1"/>
  <c r="J25" i="2"/>
  <c r="R25" i="2" s="1"/>
  <c r="I25" i="2"/>
  <c r="Q25" i="2" s="1"/>
  <c r="K18" i="2"/>
  <c r="J18" i="2"/>
  <c r="I18" i="2"/>
  <c r="K11" i="2"/>
  <c r="J11" i="2"/>
  <c r="I11" i="2"/>
  <c r="V60" i="2" l="1"/>
  <c r="V61" i="2" s="1"/>
  <c r="U34" i="2"/>
  <c r="U59" i="2" s="1"/>
  <c r="U35" i="2"/>
  <c r="V62" i="2" l="1"/>
</calcChain>
</file>

<file path=xl/sharedStrings.xml><?xml version="1.0" encoding="utf-8"?>
<sst xmlns="http://schemas.openxmlformats.org/spreadsheetml/2006/main" count="185" uniqueCount="93">
  <si>
    <t>商品名</t>
    <rPh sb="0" eb="1">
      <t>ショウ</t>
    </rPh>
    <rPh sb="1" eb="2">
      <t>ヒン</t>
    </rPh>
    <rPh sb="2" eb="3">
      <t>メイ</t>
    </rPh>
    <phoneticPr fontId="6"/>
  </si>
  <si>
    <t>カラー</t>
    <phoneticPr fontId="6"/>
  </si>
  <si>
    <t>S</t>
  </si>
  <si>
    <t>M</t>
  </si>
  <si>
    <t>L</t>
  </si>
  <si>
    <t>LL</t>
  </si>
  <si>
    <t>３L</t>
    <phoneticPr fontId="3"/>
  </si>
  <si>
    <t>４L</t>
    <phoneticPr fontId="3"/>
  </si>
  <si>
    <t>５Ｌ</t>
    <phoneticPr fontId="6"/>
  </si>
  <si>
    <t>3L</t>
  </si>
  <si>
    <t>4L</t>
  </si>
  <si>
    <t>5L</t>
  </si>
  <si>
    <t>S</t>
    <phoneticPr fontId="6"/>
  </si>
  <si>
    <t>M</t>
    <phoneticPr fontId="6"/>
  </si>
  <si>
    <t>L</t>
    <phoneticPr fontId="6"/>
  </si>
  <si>
    <t>LL</t>
    <phoneticPr fontId="6"/>
  </si>
  <si>
    <t>XL</t>
    <phoneticPr fontId="6"/>
  </si>
  <si>
    <t>XXL</t>
  </si>
  <si>
    <t>XXXL</t>
  </si>
  <si>
    <t>XXXXL</t>
  </si>
  <si>
    <t>6L</t>
  </si>
  <si>
    <t>申込数計</t>
    <rPh sb="0" eb="3">
      <t>モウシコミスウ</t>
    </rPh>
    <rPh sb="3" eb="4">
      <t>ケイ</t>
    </rPh>
    <phoneticPr fontId="3"/>
  </si>
  <si>
    <t>金額</t>
    <rPh sb="0" eb="2">
      <t>キンガク</t>
    </rPh>
    <phoneticPr fontId="6"/>
  </si>
  <si>
    <t>備考</t>
    <rPh sb="0" eb="2">
      <t>ビコウ</t>
    </rPh>
    <phoneticPr fontId="6"/>
  </si>
  <si>
    <t>幅36㎝×高さ37㎝×マチ12㎝
内容量10リットル</t>
    <rPh sb="0" eb="1">
      <t>ハバ</t>
    </rPh>
    <rPh sb="5" eb="6">
      <t>タカ</t>
    </rPh>
    <rPh sb="17" eb="20">
      <t>ナイヨウリョウ</t>
    </rPh>
    <phoneticPr fontId="6"/>
  </si>
  <si>
    <t>S</t>
    <phoneticPr fontId="3"/>
  </si>
  <si>
    <t>ＸL</t>
    <phoneticPr fontId="6"/>
  </si>
  <si>
    <t xml:space="preserve"> ナチュラル（下部ライトグレー）</t>
    <rPh sb="7" eb="9">
      <t>カブ</t>
    </rPh>
    <phoneticPr fontId="6"/>
  </si>
  <si>
    <t xml:space="preserve"> 綿100％（無蛍光・無漂白）</t>
    <rPh sb="1" eb="2">
      <t>ワタ</t>
    </rPh>
    <rPh sb="7" eb="8">
      <t>ム</t>
    </rPh>
    <rPh sb="8" eb="10">
      <t>ケイコウ</t>
    </rPh>
    <rPh sb="11" eb="12">
      <t>ム</t>
    </rPh>
    <rPh sb="12" eb="14">
      <t>ヒョウハク</t>
    </rPh>
    <phoneticPr fontId="6"/>
  </si>
  <si>
    <t>サイズ：３３０×８７５㎜</t>
    <phoneticPr fontId="6"/>
  </si>
  <si>
    <t xml:space="preserve"> 1個</t>
    <phoneticPr fontId="3"/>
  </si>
  <si>
    <t>裏面：ポリエステル100％、メッシュ</t>
    <phoneticPr fontId="3"/>
  </si>
  <si>
    <t>ポリエステル100%、UVカット</t>
    <phoneticPr fontId="3"/>
  </si>
  <si>
    <t>１２0</t>
    <phoneticPr fontId="6"/>
  </si>
  <si>
    <t>130</t>
    <phoneticPr fontId="3"/>
  </si>
  <si>
    <t>140</t>
    <phoneticPr fontId="6"/>
  </si>
  <si>
    <t>150</t>
    <phoneticPr fontId="3"/>
  </si>
  <si>
    <t>SS</t>
    <phoneticPr fontId="3"/>
  </si>
  <si>
    <t>サイズ：３7０×980㎜</t>
    <phoneticPr fontId="6"/>
  </si>
  <si>
    <t>③ドライ Tシャツ</t>
    <phoneticPr fontId="6"/>
  </si>
  <si>
    <t>　○備考欄（ご意見、ご要望等）</t>
    <phoneticPr fontId="3"/>
  </si>
  <si>
    <t>XXXL</t>
    <phoneticPr fontId="3"/>
  </si>
  <si>
    <t>〒</t>
    <phoneticPr fontId="3"/>
  </si>
  <si>
    <t>・TEL</t>
    <phoneticPr fontId="3"/>
  </si>
  <si>
    <t>サイズ・申込数</t>
    <rPh sb="4" eb="6">
      <t>モウシコミ</t>
    </rPh>
    <rPh sb="6" eb="7">
      <t>カズ</t>
    </rPh>
    <phoneticPr fontId="6"/>
  </si>
  <si>
    <t xml:space="preserve"> 綿100％、注染（本染め）手ぬぐい・袋入り</t>
    <rPh sb="1" eb="2">
      <t>ワタ</t>
    </rPh>
    <rPh sb="7" eb="9">
      <t>チュウゾ</t>
    </rPh>
    <rPh sb="10" eb="12">
      <t>ホンゾ</t>
    </rPh>
    <rPh sb="14" eb="15">
      <t>テ</t>
    </rPh>
    <rPh sb="19" eb="21">
      <t>フクロイ</t>
    </rPh>
    <phoneticPr fontId="6"/>
  </si>
  <si>
    <t>④長袖ドライ Tシャツ</t>
    <rPh sb="1" eb="3">
      <t>ナガソデ</t>
    </rPh>
    <phoneticPr fontId="6"/>
  </si>
  <si>
    <t>令和8年度　林研ユニフォーム申込書</t>
    <rPh sb="0" eb="2">
      <t>レイワ</t>
    </rPh>
    <rPh sb="3" eb="5">
      <t>ネンド</t>
    </rPh>
    <rPh sb="6" eb="7">
      <t>リン</t>
    </rPh>
    <rPh sb="7" eb="8">
      <t>ケン</t>
    </rPh>
    <rPh sb="14" eb="15">
      <t>モウ</t>
    </rPh>
    <rPh sb="15" eb="16">
      <t>コ</t>
    </rPh>
    <rPh sb="16" eb="17">
      <t>ショ</t>
    </rPh>
    <phoneticPr fontId="6"/>
  </si>
  <si>
    <t>・お名前</t>
    <phoneticPr fontId="3"/>
  </si>
  <si>
    <t>・ご住所</t>
    <phoneticPr fontId="3"/>
  </si>
  <si>
    <t>①ドライ・ボタンダウン ポロシャツ</t>
    <phoneticPr fontId="6"/>
  </si>
  <si>
    <t>ロイヤルブルー</t>
    <phoneticPr fontId="3"/>
  </si>
  <si>
    <r>
      <rPr>
        <b/>
        <sz val="16"/>
        <rFont val="Segoe UI Symbol"/>
        <family val="3"/>
      </rPr>
      <t>②</t>
    </r>
    <r>
      <rPr>
        <b/>
        <sz val="16"/>
        <rFont val="ＤＨＰ平成ゴシックW5"/>
        <family val="3"/>
        <charset val="128"/>
      </rPr>
      <t>ポロシャツ</t>
    </r>
    <phoneticPr fontId="6"/>
  </si>
  <si>
    <t>サックス</t>
    <phoneticPr fontId="3"/>
  </si>
  <si>
    <t>ブラック</t>
    <phoneticPr fontId="3"/>
  </si>
  <si>
    <t>ヘザーチャコール</t>
    <phoneticPr fontId="3"/>
  </si>
  <si>
    <t>バーガンディ</t>
    <phoneticPr fontId="6"/>
  </si>
  <si>
    <t>グレー</t>
    <phoneticPr fontId="3"/>
  </si>
  <si>
    <t>⑤トレーナー</t>
    <phoneticPr fontId="6"/>
  </si>
  <si>
    <t>2ＸL</t>
    <phoneticPr fontId="3"/>
  </si>
  <si>
    <t>綿93％ ポリエステル7％
(ブラック：綿100％)</t>
    <phoneticPr fontId="3"/>
  </si>
  <si>
    <t>⑦子どもドライＴシャツ</t>
    <rPh sb="1" eb="2">
      <t>コ</t>
    </rPh>
    <phoneticPr fontId="6"/>
  </si>
  <si>
    <t>オレンジ</t>
    <phoneticPr fontId="3"/>
  </si>
  <si>
    <t>⑧トートバック</t>
    <phoneticPr fontId="3"/>
  </si>
  <si>
    <t>イエロー</t>
    <phoneticPr fontId="3"/>
  </si>
  <si>
    <t>価格(円)</t>
    <rPh sb="0" eb="2">
      <t>カカク</t>
    </rPh>
    <phoneticPr fontId="3"/>
  </si>
  <si>
    <t>⑩手ぬぐい</t>
    <rPh sb="1" eb="2">
      <t>テ</t>
    </rPh>
    <phoneticPr fontId="6"/>
  </si>
  <si>
    <t>ポリエステル100％、刺繍</t>
    <phoneticPr fontId="6"/>
  </si>
  <si>
    <r>
      <t>⑨帽子</t>
    </r>
    <r>
      <rPr>
        <sz val="12"/>
        <rFont val="ＤＨＰ平成ゴシックW5"/>
        <family val="3"/>
        <charset val="128"/>
      </rPr>
      <t>(フリーサイズ)</t>
    </r>
    <rPh sb="1" eb="3">
      <t>ボウシ</t>
    </rPh>
    <phoneticPr fontId="6"/>
  </si>
  <si>
    <t>⑪エコタオル</t>
    <phoneticPr fontId="6"/>
  </si>
  <si>
    <t>⑫タイピン</t>
    <phoneticPr fontId="6"/>
  </si>
  <si>
    <t>⑬下敷き</t>
    <rPh sb="1" eb="3">
      <t>シタジ</t>
    </rPh>
    <phoneticPr fontId="6"/>
  </si>
  <si>
    <r>
      <rPr>
        <b/>
        <sz val="14"/>
        <rFont val="ＭＳ Ｐゴシック"/>
        <family val="3"/>
        <charset val="128"/>
      </rPr>
      <t>お　願　い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ご注文分を一括集計するため、行や列を加えないようお願いします。特注の場合は、備考欄にご指示ください。</t>
    </r>
    <phoneticPr fontId="3"/>
  </si>
  <si>
    <t xml:space="preserve">B５判 （注文は100枚以上 50枚単位） </t>
    <phoneticPr fontId="3"/>
  </si>
  <si>
    <t>1枚</t>
    <phoneticPr fontId="3"/>
  </si>
  <si>
    <r>
      <rPr>
        <b/>
        <sz val="16"/>
        <rFont val="ＤＨＰ平成ゴシックW5"/>
        <family val="3"/>
        <charset val="128"/>
      </rPr>
      <t>⑥ブルゾン</t>
    </r>
    <r>
      <rPr>
        <sz val="16"/>
        <rFont val="ＤＨＰ平成ゴシックW5"/>
        <family val="3"/>
        <charset val="128"/>
      </rPr>
      <t xml:space="preserve">
</t>
    </r>
    <r>
      <rPr>
        <sz val="11"/>
        <rFont val="ＤＨＰ平成ゴシックW5"/>
        <family val="3"/>
        <charset val="128"/>
      </rPr>
      <t>表面：ポリエステル100%、
高密度タフタ</t>
    </r>
    <phoneticPr fontId="6"/>
  </si>
  <si>
    <t>【お申し込み・お問い合わせ先】全国林業研究グループ連絡協議会　TEL：03-3500-5033　　FAX：03-3500-5038</t>
    <rPh sb="2" eb="3">
      <t>モウ</t>
    </rPh>
    <rPh sb="4" eb="5">
      <t>コ</t>
    </rPh>
    <phoneticPr fontId="6"/>
  </si>
  <si>
    <t>金額合計</t>
    <phoneticPr fontId="3"/>
  </si>
  <si>
    <t>送料</t>
    <phoneticPr fontId="3"/>
  </si>
  <si>
    <t>総計</t>
    <phoneticPr fontId="3"/>
  </si>
  <si>
    <t>数合計</t>
    <rPh sb="0" eb="1">
      <t>スウ</t>
    </rPh>
    <rPh sb="1" eb="3">
      <t>ゴウケイ</t>
    </rPh>
    <phoneticPr fontId="6"/>
  </si>
  <si>
    <r>
      <t xml:space="preserve">ポリエステル100%、メッシュ
</t>
    </r>
    <r>
      <rPr>
        <sz val="12"/>
        <color rgb="FFFF0000"/>
        <rFont val="ＤＨＰ平成ゴシックW5"/>
        <family val="3"/>
        <charset val="128"/>
      </rPr>
      <t>※ロゴは白色でプリント</t>
    </r>
    <rPh sb="21" eb="23">
      <t>シロイロ</t>
    </rPh>
    <phoneticPr fontId="3"/>
  </si>
  <si>
    <r>
      <t>ホワイト</t>
    </r>
    <r>
      <rPr>
        <sz val="14"/>
        <color rgb="FFFF0000"/>
        <rFont val="ＤＨＰ平成ゴシックW5"/>
        <family val="3"/>
        <charset val="128"/>
      </rPr>
      <t>※</t>
    </r>
    <phoneticPr fontId="3"/>
  </si>
  <si>
    <r>
      <t xml:space="preserve">綿65％、ポリエステル35％
</t>
    </r>
    <r>
      <rPr>
        <sz val="12"/>
        <color rgb="FFFF0000"/>
        <rFont val="ＤＨＰ平成ゴシックW5"/>
        <family val="3"/>
        <charset val="128"/>
      </rPr>
      <t>※ロゴは白色でプリント</t>
    </r>
    <phoneticPr fontId="3"/>
  </si>
  <si>
    <r>
      <t>ホワイト</t>
    </r>
    <r>
      <rPr>
        <sz val="13"/>
        <color rgb="FFFF0000"/>
        <rFont val="ＤＨＰ平成ゴシックW5"/>
        <family val="3"/>
        <charset val="128"/>
      </rPr>
      <t>※</t>
    </r>
    <phoneticPr fontId="3"/>
  </si>
  <si>
    <r>
      <t xml:space="preserve">ポリエステル100%
</t>
    </r>
    <r>
      <rPr>
        <sz val="12"/>
        <color rgb="FFFF0000"/>
        <rFont val="ＤＨＰ平成ゴシックW5"/>
        <family val="3"/>
        <charset val="128"/>
      </rPr>
      <t>※ロゴは白色でプリント</t>
    </r>
    <phoneticPr fontId="3"/>
  </si>
  <si>
    <t>薄ベージュ</t>
    <rPh sb="0" eb="1">
      <t>ウス</t>
    </rPh>
    <phoneticPr fontId="3"/>
  </si>
  <si>
    <t>ポリエステル100％、オンデマンド転写</t>
    <phoneticPr fontId="6"/>
  </si>
  <si>
    <t>ロゴＡ：ＷＥ LOVE forest.</t>
  </si>
  <si>
    <t>ロゴＢ：森林の循環</t>
    <rPh sb="4" eb="6">
      <t>シンリン</t>
    </rPh>
    <rPh sb="7" eb="9">
      <t>ジュンカン</t>
    </rPh>
    <phoneticPr fontId="3"/>
  </si>
  <si>
    <t>ロゴＣ：水の循環キャラクター</t>
  </si>
  <si>
    <t>ブラック(バケットハット)　ロゴＢ：森林の循環</t>
  </si>
  <si>
    <t>ホワイト(キャップ)　ロゴＡ：ＷＥ LOVE forest.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</si>
</sst>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43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4"/>
      <color theme="0"/>
      <name val="ＤＨＰ平成ゴシックW5"/>
      <family val="3"/>
      <charset val="128"/>
    </font>
    <font>
      <sz val="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b/>
      <sz val="25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sz val="14"/>
      <name val="ＤＨＰ平成ゴシックW5"/>
      <family val="3"/>
      <charset val="12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ＤＨＰ平成ゴシックW5"/>
      <family val="3"/>
      <charset val="128"/>
    </font>
    <font>
      <sz val="12"/>
      <name val="ＤＨＰ平成ゴシックW5"/>
      <family val="3"/>
      <charset val="128"/>
    </font>
    <font>
      <u/>
      <sz val="8.25"/>
      <color theme="10"/>
      <name val="ＭＳ Ｐゴシック"/>
      <family val="3"/>
      <charset val="128"/>
    </font>
    <font>
      <u/>
      <sz val="8.25"/>
      <color theme="10"/>
      <name val="HGｺﾞｼｯｸM"/>
      <family val="3"/>
      <charset val="128"/>
    </font>
    <font>
      <sz val="16"/>
      <name val="ＤＨＰ平成ゴシックW5"/>
      <family val="3"/>
      <charset val="128"/>
    </font>
    <font>
      <sz val="9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b/>
      <sz val="14"/>
      <name val="ＤＨＰ平成ゴシックW5"/>
      <family val="3"/>
      <charset val="128"/>
    </font>
    <font>
      <sz val="12"/>
      <color indexed="8"/>
      <name val="HGｺﾞｼｯｸM"/>
      <family val="3"/>
      <charset val="128"/>
    </font>
    <font>
      <sz val="14"/>
      <color theme="0" tint="-0.34998626667073579"/>
      <name val="HGｺﾞｼｯｸM"/>
      <family val="3"/>
      <charset val="128"/>
    </font>
    <font>
      <b/>
      <sz val="9"/>
      <name val="ＤＨＰ平成ゴシックW5"/>
      <family val="3"/>
      <charset val="128"/>
    </font>
    <font>
      <sz val="13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4"/>
      <color indexed="8"/>
      <name val="HGｺﾞｼｯｸM"/>
      <family val="3"/>
      <charset val="128"/>
    </font>
    <font>
      <b/>
      <sz val="16"/>
      <name val="ＤＨＰ平成ゴシックW5"/>
      <family val="3"/>
      <charset val="128"/>
    </font>
    <font>
      <b/>
      <sz val="18"/>
      <name val="ＤＨＰ平成ゴシックW5"/>
      <family val="3"/>
      <charset val="128"/>
    </font>
    <font>
      <b/>
      <sz val="18"/>
      <color theme="1"/>
      <name val="Yu Gothic"/>
      <family val="2"/>
      <scheme val="minor"/>
    </font>
    <font>
      <b/>
      <sz val="9"/>
      <color theme="1"/>
      <name val="ＤＨＰ平成ゴシックW5"/>
      <family val="3"/>
      <charset val="128"/>
    </font>
    <font>
      <sz val="9"/>
      <color theme="1"/>
      <name val="ＤＨＰ平成ゴシックW5"/>
      <family val="3"/>
      <charset val="128"/>
    </font>
    <font>
      <sz val="14"/>
      <color theme="1"/>
      <name val="ＤＨＰ平成ゴシックW5"/>
      <family val="3"/>
      <charset val="128"/>
    </font>
    <font>
      <b/>
      <sz val="16"/>
      <name val="Segoe UI Symbol"/>
      <family val="3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ＤＨＰ平成ゴシックW5"/>
      <family val="3"/>
      <charset val="128"/>
    </font>
    <font>
      <b/>
      <sz val="14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ＤＨＰ平成ゴシックW5"/>
      <family val="3"/>
      <charset val="128"/>
    </font>
    <font>
      <sz val="14"/>
      <color rgb="FFFF0000"/>
      <name val="ＤＨＰ平成ゴシックW5"/>
      <family val="3"/>
      <charset val="128"/>
    </font>
    <font>
      <sz val="13"/>
      <color rgb="FFFF0000"/>
      <name val="ＤＨＰ平成ゴシック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D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theme="0" tint="-0.34998626667073579"/>
      </diagonal>
    </border>
    <border diagonalUp="1">
      <left style="thin">
        <color indexed="64"/>
      </left>
      <right/>
      <top style="thin">
        <color indexed="64"/>
      </top>
      <bottom/>
      <diagonal style="hair">
        <color theme="0" tint="-0.34998626667073579"/>
      </diagonal>
    </border>
    <border diagonalUp="1">
      <left/>
      <right/>
      <top style="thin">
        <color indexed="64"/>
      </top>
      <bottom/>
      <diagonal style="hair">
        <color theme="0" tint="-0.34998626667073579"/>
      </diagonal>
    </border>
    <border diagonalUp="1">
      <left/>
      <right style="thin">
        <color indexed="64"/>
      </right>
      <top style="thin">
        <color indexed="64"/>
      </top>
      <bottom/>
      <diagonal style="hair">
        <color theme="0" tint="-0.34998626667073579"/>
      </diagonal>
    </border>
    <border diagonalUp="1">
      <left style="thin">
        <color indexed="64"/>
      </left>
      <right/>
      <top/>
      <bottom/>
      <diagonal style="hair">
        <color theme="0" tint="-0.34998626667073579"/>
      </diagonal>
    </border>
    <border diagonalUp="1">
      <left/>
      <right/>
      <top/>
      <bottom/>
      <diagonal style="hair">
        <color theme="0" tint="-0.34998626667073579"/>
      </diagonal>
    </border>
    <border diagonalUp="1">
      <left/>
      <right style="thin">
        <color indexed="64"/>
      </right>
      <top/>
      <bottom/>
      <diagonal style="hair">
        <color theme="0" tint="-0.34998626667073579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theme="0" tint="-0.34998626667073579"/>
      </diagonal>
    </border>
    <border diagonalUp="1">
      <left/>
      <right/>
      <top/>
      <bottom style="thin">
        <color indexed="64"/>
      </bottom>
      <diagonal style="hair">
        <color theme="0" tint="-0.34998626667073579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theme="0" tint="-0.34998626667073579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horizontal="center" vertical="center" shrinkToFit="1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distributed"/>
    </xf>
    <xf numFmtId="0" fontId="4" fillId="0" borderId="0" xfId="1" applyFont="1" applyAlignment="1">
      <alignment horizontal="center"/>
    </xf>
    <xf numFmtId="0" fontId="9" fillId="2" borderId="3" xfId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5" fillId="0" borderId="0" xfId="2" applyFont="1" applyFill="1" applyBorder="1" applyAlignment="1" applyProtection="1">
      <alignment vertical="center"/>
    </xf>
    <xf numFmtId="0" fontId="9" fillId="2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vertical="center" shrinkToFit="1"/>
    </xf>
    <xf numFmtId="0" fontId="19" fillId="0" borderId="13" xfId="1" applyFont="1" applyBorder="1" applyAlignment="1">
      <alignment vertical="center" shrinkToFit="1"/>
    </xf>
    <xf numFmtId="0" fontId="19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top" wrapText="1"/>
    </xf>
    <xf numFmtId="0" fontId="20" fillId="0" borderId="0" xfId="1" applyFont="1">
      <alignment vertical="center"/>
    </xf>
    <xf numFmtId="3" fontId="21" fillId="0" borderId="0" xfId="1" applyNumberFormat="1" applyFont="1">
      <alignment vertical="center"/>
    </xf>
    <xf numFmtId="176" fontId="9" fillId="0" borderId="2" xfId="1" applyNumberFormat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right" vertical="center" indent="1"/>
    </xf>
    <xf numFmtId="38" fontId="9" fillId="0" borderId="15" xfId="3" applyFont="1" applyFill="1" applyBorder="1" applyAlignment="1">
      <alignment vertical="center"/>
    </xf>
    <xf numFmtId="38" fontId="9" fillId="0" borderId="15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/>
    </xf>
    <xf numFmtId="0" fontId="19" fillId="0" borderId="13" xfId="1" applyFont="1" applyBorder="1" applyAlignment="1">
      <alignment horizontal="right" vertical="center"/>
    </xf>
    <xf numFmtId="0" fontId="23" fillId="0" borderId="8" xfId="1" applyFont="1" applyBorder="1" applyAlignment="1">
      <alignment vertical="center" wrapText="1"/>
    </xf>
    <xf numFmtId="0" fontId="9" fillId="2" borderId="3" xfId="1" quotePrefix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vertical="center" wrapText="1"/>
    </xf>
    <xf numFmtId="0" fontId="25" fillId="0" borderId="0" xfId="1" applyFont="1">
      <alignment vertical="center"/>
    </xf>
    <xf numFmtId="0" fontId="27" fillId="0" borderId="8" xfId="1" applyFont="1" applyBorder="1">
      <alignment vertical="center"/>
    </xf>
    <xf numFmtId="0" fontId="9" fillId="0" borderId="8" xfId="1" applyFont="1" applyBorder="1" applyAlignment="1">
      <alignment vertical="center" shrinkToFit="1"/>
    </xf>
    <xf numFmtId="0" fontId="9" fillId="2" borderId="18" xfId="1" applyFont="1" applyFill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2" borderId="18" xfId="1" applyFont="1" applyFill="1" applyBorder="1" applyAlignment="1">
      <alignment vertical="center" wrapText="1"/>
    </xf>
    <xf numFmtId="0" fontId="9" fillId="0" borderId="8" xfId="1" applyFont="1" applyBorder="1">
      <alignment vertical="center"/>
    </xf>
    <xf numFmtId="0" fontId="9" fillId="0" borderId="10" xfId="1" applyFont="1" applyBorder="1">
      <alignment vertical="center"/>
    </xf>
    <xf numFmtId="0" fontId="9" fillId="3" borderId="3" xfId="1" applyFont="1" applyFill="1" applyBorder="1">
      <alignment vertical="center"/>
    </xf>
    <xf numFmtId="3" fontId="22" fillId="3" borderId="8" xfId="1" applyNumberFormat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30" fillId="3" borderId="18" xfId="1" applyFont="1" applyFill="1" applyBorder="1" applyAlignment="1" applyProtection="1">
      <alignment horizontal="center" vertical="center" wrapText="1"/>
      <protection locked="0"/>
    </xf>
    <xf numFmtId="0" fontId="31" fillId="3" borderId="18" xfId="1" applyFont="1" applyFill="1" applyBorder="1" applyAlignment="1" applyProtection="1">
      <alignment horizontal="center" vertical="center" wrapText="1"/>
      <protection locked="0"/>
    </xf>
    <xf numFmtId="3" fontId="22" fillId="3" borderId="3" xfId="1" applyNumberFormat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vertical="center" wrapText="1"/>
    </xf>
    <xf numFmtId="0" fontId="9" fillId="3" borderId="18" xfId="1" applyFont="1" applyFill="1" applyBorder="1" applyAlignment="1">
      <alignment vertical="center" wrapText="1"/>
    </xf>
    <xf numFmtId="3" fontId="22" fillId="3" borderId="18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>
      <alignment vertical="center"/>
    </xf>
    <xf numFmtId="0" fontId="9" fillId="3" borderId="2" xfId="1" applyFont="1" applyFill="1" applyBorder="1" applyAlignment="1">
      <alignment vertical="center" shrinkToFit="1"/>
    </xf>
    <xf numFmtId="0" fontId="9" fillId="3" borderId="2" xfId="1" applyFont="1" applyFill="1" applyBorder="1" applyAlignment="1">
      <alignment vertical="center" wrapText="1"/>
    </xf>
    <xf numFmtId="176" fontId="9" fillId="3" borderId="2" xfId="1" applyNumberFormat="1" applyFont="1" applyFill="1" applyBorder="1" applyAlignment="1">
      <alignment vertical="center" shrinkToFit="1"/>
    </xf>
    <xf numFmtId="3" fontId="22" fillId="3" borderId="2" xfId="1" applyNumberFormat="1" applyFont="1" applyFill="1" applyBorder="1" applyAlignment="1">
      <alignment horizontal="right" vertical="center" wrapText="1"/>
    </xf>
    <xf numFmtId="3" fontId="22" fillId="3" borderId="5" xfId="1" applyNumberFormat="1" applyFont="1" applyFill="1" applyBorder="1" applyAlignment="1">
      <alignment horizontal="right" vertical="center" wrapText="1"/>
    </xf>
    <xf numFmtId="0" fontId="33" fillId="0" borderId="0" xfId="1" applyFont="1" applyAlignment="1">
      <alignment horizontal="center" vertical="center" wrapText="1"/>
    </xf>
    <xf numFmtId="3" fontId="5" fillId="0" borderId="0" xfId="1" applyNumberFormat="1" applyFont="1">
      <alignment vertical="center"/>
    </xf>
    <xf numFmtId="0" fontId="9" fillId="0" borderId="2" xfId="1" applyFont="1" applyBorder="1" applyAlignment="1">
      <alignment horizontal="right" vertical="center" wrapText="1"/>
    </xf>
    <xf numFmtId="0" fontId="13" fillId="2" borderId="3" xfId="1" applyFont="1" applyFill="1" applyBorder="1" applyAlignment="1">
      <alignment horizontal="center" vertical="center" shrinkToFit="1"/>
    </xf>
    <xf numFmtId="0" fontId="9" fillId="0" borderId="1" xfId="1" applyFont="1" applyBorder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2" xfId="1" applyFont="1" applyBorder="1" applyProtection="1">
      <alignment vertical="center"/>
      <protection locked="0"/>
    </xf>
    <xf numFmtId="3" fontId="29" fillId="3" borderId="8" xfId="1" applyNumberFormat="1" applyFont="1" applyFill="1" applyBorder="1" applyAlignment="1">
      <alignment horizontal="center" vertical="center" wrapText="1"/>
    </xf>
    <xf numFmtId="38" fontId="19" fillId="0" borderId="36" xfId="3" applyFont="1" applyFill="1" applyBorder="1" applyAlignment="1">
      <alignment horizontal="right" vertical="center"/>
    </xf>
    <xf numFmtId="0" fontId="38" fillId="2" borderId="18" xfId="1" applyFont="1" applyFill="1" applyBorder="1" applyAlignment="1">
      <alignment horizontal="center" vertical="center" wrapText="1"/>
    </xf>
    <xf numFmtId="0" fontId="38" fillId="2" borderId="18" xfId="1" applyFont="1" applyFill="1" applyBorder="1" applyAlignment="1">
      <alignment vertical="center" wrapText="1"/>
    </xf>
    <xf numFmtId="0" fontId="38" fillId="3" borderId="18" xfId="1" applyFont="1" applyFill="1" applyBorder="1" applyAlignment="1">
      <alignment horizontal="center" vertical="center" wrapText="1"/>
    </xf>
    <xf numFmtId="0" fontId="38" fillId="3" borderId="18" xfId="1" applyFont="1" applyFill="1" applyBorder="1" applyAlignment="1">
      <alignment vertical="center" wrapText="1"/>
    </xf>
    <xf numFmtId="0" fontId="38" fillId="0" borderId="8" xfId="1" applyFont="1" applyBorder="1" applyAlignment="1">
      <alignment horizontal="center" vertical="center" wrapText="1"/>
    </xf>
    <xf numFmtId="38" fontId="38" fillId="0" borderId="8" xfId="3" applyFont="1" applyFill="1" applyBorder="1" applyAlignment="1">
      <alignment vertical="center"/>
    </xf>
    <xf numFmtId="38" fontId="38" fillId="0" borderId="8" xfId="3" applyFont="1" applyFill="1" applyBorder="1" applyAlignment="1" applyProtection="1">
      <alignment horizontal="center" vertical="center"/>
      <protection locked="0"/>
    </xf>
    <xf numFmtId="0" fontId="38" fillId="2" borderId="18" xfId="1" applyFont="1" applyFill="1" applyBorder="1" applyAlignment="1" applyProtection="1">
      <alignment horizontal="center" vertical="center" wrapText="1"/>
      <protection locked="0"/>
    </xf>
    <xf numFmtId="0" fontId="38" fillId="3" borderId="18" xfId="1" applyFont="1" applyFill="1" applyBorder="1" applyAlignment="1" applyProtection="1">
      <alignment horizontal="center" vertical="center" wrapText="1"/>
      <protection locked="0"/>
    </xf>
    <xf numFmtId="176" fontId="38" fillId="0" borderId="3" xfId="1" applyNumberFormat="1" applyFont="1" applyBorder="1">
      <alignment vertical="center"/>
    </xf>
    <xf numFmtId="176" fontId="38" fillId="0" borderId="3" xfId="1" applyNumberFormat="1" applyFont="1" applyBorder="1" applyAlignment="1" applyProtection="1">
      <alignment horizontal="center" vertical="center"/>
      <protection locked="0"/>
    </xf>
    <xf numFmtId="38" fontId="38" fillId="0" borderId="3" xfId="3" applyFont="1" applyFill="1" applyBorder="1" applyAlignment="1" applyProtection="1">
      <alignment horizontal="center" vertical="center"/>
      <protection locked="0"/>
    </xf>
    <xf numFmtId="3" fontId="38" fillId="0" borderId="11" xfId="1" applyNumberFormat="1" applyFont="1" applyBorder="1" applyAlignment="1" applyProtection="1">
      <alignment horizontal="right" vertical="center" indent="1"/>
      <protection locked="0"/>
    </xf>
    <xf numFmtId="3" fontId="38" fillId="0" borderId="3" xfId="1" applyNumberFormat="1" applyFont="1" applyBorder="1" applyAlignment="1" applyProtection="1">
      <alignment horizontal="right" vertical="center" indent="1"/>
      <protection locked="0"/>
    </xf>
    <xf numFmtId="0" fontId="38" fillId="0" borderId="18" xfId="1" applyFont="1" applyBorder="1" applyAlignment="1">
      <alignment horizontal="center" vertical="center" wrapText="1"/>
    </xf>
    <xf numFmtId="0" fontId="38" fillId="0" borderId="18" xfId="1" applyFont="1" applyBorder="1" applyAlignment="1">
      <alignment vertical="center" wrapText="1"/>
    </xf>
    <xf numFmtId="0" fontId="38" fillId="0" borderId="19" xfId="1" applyFont="1" applyBorder="1" applyAlignment="1">
      <alignment vertical="center" wrapText="1"/>
    </xf>
    <xf numFmtId="0" fontId="37" fillId="0" borderId="5" xfId="1" applyFont="1" applyBorder="1" applyAlignment="1">
      <alignment horizontal="right" vertical="center"/>
    </xf>
    <xf numFmtId="0" fontId="37" fillId="0" borderId="4" xfId="1" applyFont="1" applyBorder="1" applyAlignment="1">
      <alignment vertical="center" shrinkToFit="1"/>
    </xf>
    <xf numFmtId="0" fontId="37" fillId="0" borderId="2" xfId="1" applyFont="1" applyBorder="1" applyAlignment="1">
      <alignment vertical="center" shrinkToFit="1"/>
    </xf>
    <xf numFmtId="0" fontId="37" fillId="0" borderId="3" xfId="1" applyFont="1" applyBorder="1" applyAlignment="1">
      <alignment horizontal="center" vertical="center" wrapText="1"/>
    </xf>
    <xf numFmtId="38" fontId="37" fillId="0" borderId="5" xfId="3" applyFont="1" applyFill="1" applyBorder="1" applyAlignment="1">
      <alignment horizontal="right" vertical="center"/>
    </xf>
    <xf numFmtId="38" fontId="4" fillId="0" borderId="7" xfId="3" applyFont="1" applyFill="1" applyBorder="1" applyAlignment="1">
      <alignment horizontal="right" vertical="center"/>
    </xf>
    <xf numFmtId="0" fontId="38" fillId="4" borderId="3" xfId="1" applyFont="1" applyFill="1" applyBorder="1" applyAlignment="1" applyProtection="1">
      <alignment horizontal="center" vertical="center" wrapText="1"/>
      <protection locked="0"/>
    </xf>
    <xf numFmtId="0" fontId="19" fillId="0" borderId="34" xfId="1" applyFont="1" applyBorder="1" applyAlignment="1">
      <alignment horizontal="right" vertical="center" shrinkToFit="1"/>
    </xf>
    <xf numFmtId="0" fontId="19" fillId="0" borderId="35" xfId="1" applyFont="1" applyBorder="1" applyAlignment="1">
      <alignment horizontal="right" vertical="center" shrinkToFit="1"/>
    </xf>
    <xf numFmtId="0" fontId="33" fillId="4" borderId="29" xfId="1" applyFont="1" applyFill="1" applyBorder="1" applyAlignment="1">
      <alignment horizontal="center" vertical="center" wrapText="1"/>
    </xf>
    <xf numFmtId="0" fontId="4" fillId="4" borderId="30" xfId="1" applyFont="1" applyFill="1" applyBorder="1" applyAlignment="1">
      <alignment horizontal="center" vertical="center"/>
    </xf>
    <xf numFmtId="0" fontId="4" fillId="4" borderId="31" xfId="1" applyFont="1" applyFill="1" applyBorder="1" applyAlignment="1">
      <alignment horizontal="center" vertical="center"/>
    </xf>
    <xf numFmtId="176" fontId="9" fillId="0" borderId="4" xfId="1" applyNumberFormat="1" applyFont="1" applyBorder="1" applyAlignment="1">
      <alignment vertical="center" shrinkToFit="1"/>
    </xf>
    <xf numFmtId="176" fontId="9" fillId="0" borderId="2" xfId="1" applyNumberFormat="1" applyFont="1" applyBorder="1" applyAlignment="1">
      <alignment vertical="center" shrinkToFit="1"/>
    </xf>
    <xf numFmtId="0" fontId="37" fillId="0" borderId="3" xfId="1" applyFont="1" applyBorder="1" applyAlignment="1">
      <alignment horizontal="right" vertical="center" shrinkToFit="1"/>
    </xf>
    <xf numFmtId="0" fontId="37" fillId="0" borderId="4" xfId="1" applyFont="1" applyBorder="1" applyAlignment="1">
      <alignment horizontal="right" vertical="center" shrinkToFit="1"/>
    </xf>
    <xf numFmtId="0" fontId="4" fillId="0" borderId="11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9" fillId="0" borderId="4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33" xfId="1" applyFont="1" applyBorder="1" applyAlignment="1">
      <alignment vertical="center" wrapText="1"/>
    </xf>
    <xf numFmtId="0" fontId="24" fillId="0" borderId="2" xfId="1" applyFont="1" applyBorder="1" applyAlignment="1">
      <alignment vertical="center" wrapText="1"/>
    </xf>
    <xf numFmtId="0" fontId="38" fillId="0" borderId="17" xfId="1" applyFont="1" applyBorder="1" applyAlignment="1" applyProtection="1">
      <alignment horizontal="left" vertical="center"/>
      <protection locked="0"/>
    </xf>
    <xf numFmtId="0" fontId="38" fillId="0" borderId="14" xfId="1" applyFont="1" applyBorder="1" applyAlignment="1" applyProtection="1">
      <alignment horizontal="left" vertical="center"/>
      <protection locked="0"/>
    </xf>
    <xf numFmtId="0" fontId="9" fillId="2" borderId="4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24" fillId="0" borderId="32" xfId="1" applyFont="1" applyBorder="1" applyAlignment="1">
      <alignment vertical="center" wrapText="1"/>
    </xf>
    <xf numFmtId="0" fontId="27" fillId="0" borderId="4" xfId="1" applyFont="1" applyBorder="1" applyAlignment="1">
      <alignment horizontal="left" vertical="center" wrapText="1" shrinkToFit="1"/>
    </xf>
    <xf numFmtId="0" fontId="28" fillId="0" borderId="5" xfId="0" applyFont="1" applyBorder="1" applyAlignment="1">
      <alignment horizontal="left" vertical="center" wrapText="1" shrinkToFit="1"/>
    </xf>
    <xf numFmtId="0" fontId="13" fillId="0" borderId="9" xfId="1" applyFont="1" applyBorder="1" applyAlignment="1">
      <alignment horizontal="left" vertical="top" wrapText="1" shrinkToFit="1"/>
    </xf>
    <xf numFmtId="0" fontId="13" fillId="0" borderId="8" xfId="1" applyFont="1" applyBorder="1" applyAlignment="1">
      <alignment horizontal="left" vertical="top" wrapText="1" shrinkToFit="1"/>
    </xf>
    <xf numFmtId="0" fontId="26" fillId="0" borderId="6" xfId="1" applyFont="1" applyBorder="1" applyAlignment="1">
      <alignment horizontal="left" vertical="center" wrapText="1" shrinkToFit="1"/>
    </xf>
    <xf numFmtId="0" fontId="26" fillId="0" borderId="7" xfId="1" applyFont="1" applyBorder="1" applyAlignment="1">
      <alignment horizontal="left" vertical="center" wrapText="1" shrinkToFit="1"/>
    </xf>
    <xf numFmtId="0" fontId="26" fillId="0" borderId="15" xfId="1" applyFont="1" applyBorder="1" applyAlignment="1">
      <alignment horizontal="left" vertical="center" wrapText="1" shrinkToFit="1"/>
    </xf>
    <xf numFmtId="0" fontId="26" fillId="0" borderId="16" xfId="1" applyFont="1" applyBorder="1" applyAlignment="1">
      <alignment horizontal="left" vertical="center" wrapText="1" shrinkToFit="1"/>
    </xf>
    <xf numFmtId="0" fontId="19" fillId="0" borderId="13" xfId="1" applyFont="1" applyBorder="1" applyAlignment="1">
      <alignment horizontal="left" shrinkToFit="1"/>
    </xf>
    <xf numFmtId="0" fontId="27" fillId="0" borderId="5" xfId="1" applyFont="1" applyBorder="1" applyAlignment="1">
      <alignment horizontal="left" vertical="center" wrapText="1" shrinkToFit="1"/>
    </xf>
    <xf numFmtId="0" fontId="23" fillId="0" borderId="4" xfId="1" applyFont="1" applyBorder="1" applyAlignment="1">
      <alignment vertical="center" wrapText="1" shrinkToFit="1"/>
    </xf>
    <xf numFmtId="0" fontId="9" fillId="0" borderId="2" xfId="1" applyFont="1" applyBorder="1" applyAlignment="1">
      <alignment vertical="center" wrapText="1" shrinkToFit="1"/>
    </xf>
    <xf numFmtId="0" fontId="16" fillId="0" borderId="6" xfId="1" applyFont="1" applyBorder="1" applyAlignment="1">
      <alignment horizontal="left" vertical="center" wrapText="1" shrinkToFit="1"/>
    </xf>
    <xf numFmtId="0" fontId="16" fillId="0" borderId="7" xfId="1" applyFont="1" applyBorder="1" applyAlignment="1">
      <alignment horizontal="left" vertical="center" wrapText="1" shrinkToFit="1"/>
    </xf>
    <xf numFmtId="0" fontId="16" fillId="0" borderId="15" xfId="1" applyFont="1" applyBorder="1" applyAlignment="1">
      <alignment horizontal="left" vertical="center" wrapText="1" shrinkToFit="1"/>
    </xf>
    <xf numFmtId="0" fontId="16" fillId="0" borderId="16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vertical="center" wrapText="1" shrinkToFit="1"/>
    </xf>
    <xf numFmtId="0" fontId="9" fillId="0" borderId="4" xfId="1" applyFont="1" applyBorder="1" applyAlignment="1">
      <alignment vertical="center" shrinkToFit="1"/>
    </xf>
    <xf numFmtId="0" fontId="9" fillId="0" borderId="2" xfId="1" applyFont="1" applyBorder="1" applyAlignment="1">
      <alignment vertical="center" shrinkToFit="1"/>
    </xf>
    <xf numFmtId="0" fontId="38" fillId="0" borderId="2" xfId="1" applyFont="1" applyBorder="1" applyAlignment="1" applyProtection="1">
      <alignment horizontal="left" vertical="center"/>
      <protection locked="0"/>
    </xf>
    <xf numFmtId="0" fontId="39" fillId="0" borderId="2" xfId="1" applyFont="1" applyBorder="1" applyAlignment="1" applyProtection="1">
      <alignment horizontal="left" vertical="center"/>
      <protection locked="0"/>
    </xf>
    <xf numFmtId="0" fontId="39" fillId="0" borderId="1" xfId="1" applyFont="1" applyBorder="1" applyAlignment="1" applyProtection="1">
      <alignment horizontal="left" vertical="center"/>
      <protection locked="0"/>
    </xf>
    <xf numFmtId="0" fontId="36" fillId="0" borderId="0" xfId="1" applyFont="1" applyAlignment="1">
      <alignment horizontal="center" vertical="top"/>
    </xf>
    <xf numFmtId="0" fontId="38" fillId="0" borderId="1" xfId="1" applyFont="1" applyBorder="1" applyAlignment="1" applyProtection="1">
      <alignment horizontal="left" vertical="center"/>
      <protection locked="0"/>
    </xf>
    <xf numFmtId="0" fontId="26" fillId="0" borderId="6" xfId="1" applyFont="1" applyBorder="1" applyAlignment="1">
      <alignment vertical="center" wrapText="1" shrinkToFit="1"/>
    </xf>
    <xf numFmtId="0" fontId="26" fillId="0" borderId="7" xfId="1" applyFont="1" applyBorder="1" applyAlignment="1">
      <alignment vertical="center" wrapText="1" shrinkToFit="1"/>
    </xf>
    <xf numFmtId="0" fontId="26" fillId="0" borderId="15" xfId="1" applyFont="1" applyBorder="1" applyAlignment="1">
      <alignment vertical="center" wrapText="1" shrinkToFit="1"/>
    </xf>
    <xf numFmtId="0" fontId="26" fillId="0" borderId="16" xfId="1" applyFont="1" applyBorder="1" applyAlignment="1">
      <alignment vertical="center" wrapText="1" shrinkToFit="1"/>
    </xf>
    <xf numFmtId="0" fontId="26" fillId="0" borderId="6" xfId="1" applyFont="1" applyBorder="1" applyAlignment="1">
      <alignment horizontal="center" vertical="center" wrapText="1" shrinkToFit="1"/>
    </xf>
    <xf numFmtId="0" fontId="26" fillId="0" borderId="7" xfId="1" applyFont="1" applyBorder="1" applyAlignment="1">
      <alignment horizontal="center" vertical="center" wrapText="1" shrinkToFit="1"/>
    </xf>
    <xf numFmtId="0" fontId="26" fillId="0" borderId="15" xfId="1" applyFont="1" applyBorder="1" applyAlignment="1">
      <alignment horizontal="center" vertical="center" wrapText="1" shrinkToFit="1"/>
    </xf>
    <xf numFmtId="0" fontId="26" fillId="0" borderId="16" xfId="1" applyFont="1" applyBorder="1" applyAlignment="1">
      <alignment horizontal="center" vertical="center" wrapText="1" shrinkToFit="1"/>
    </xf>
    <xf numFmtId="0" fontId="24" fillId="0" borderId="32" xfId="1" applyFont="1" applyBorder="1" applyAlignment="1">
      <alignment vertical="center" shrinkToFit="1"/>
    </xf>
    <xf numFmtId="0" fontId="24" fillId="0" borderId="2" xfId="1" applyFont="1" applyBorder="1" applyAlignment="1">
      <alignment vertical="center" shrinkToFit="1"/>
    </xf>
    <xf numFmtId="0" fontId="27" fillId="0" borderId="6" xfId="1" applyFont="1" applyBorder="1" applyAlignment="1">
      <alignment horizontal="left" vertical="center" wrapText="1" shrinkToFit="1"/>
    </xf>
    <xf numFmtId="0" fontId="27" fillId="0" borderId="7" xfId="1" applyFont="1" applyBorder="1" applyAlignment="1">
      <alignment horizontal="left" vertical="center" wrapText="1" shrinkToFit="1"/>
    </xf>
    <xf numFmtId="0" fontId="27" fillId="0" borderId="10" xfId="1" applyFont="1" applyBorder="1" applyAlignment="1">
      <alignment horizontal="left" vertical="center" wrapText="1" shrinkToFit="1"/>
    </xf>
    <xf numFmtId="0" fontId="27" fillId="0" borderId="12" xfId="1" applyFont="1" applyBorder="1" applyAlignment="1">
      <alignment horizontal="left" vertical="center" wrapText="1" shrinkToFit="1"/>
    </xf>
    <xf numFmtId="0" fontId="9" fillId="0" borderId="20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left" vertical="top" wrapText="1" shrinkToFit="1"/>
    </xf>
    <xf numFmtId="0" fontId="18" fillId="0" borderId="8" xfId="1" applyFont="1" applyBorder="1" applyAlignment="1">
      <alignment horizontal="left" vertical="top" wrapText="1" shrinkToFit="1"/>
    </xf>
  </cellXfs>
  <cellStyles count="4">
    <cellStyle name="ハイパーリンク 2" xfId="2" xr:uid="{6C30C2DC-807A-4932-9A0F-81893F8222F1}"/>
    <cellStyle name="桁区切り 2" xfId="3" xr:uid="{0DE197C2-8A60-4523-9A0D-0CA0594F862E}"/>
    <cellStyle name="標準" xfId="0" builtinId="0"/>
    <cellStyle name="標準 2" xfId="1" xr:uid="{2E17AAC3-46BD-4464-9968-06817A22B65C}"/>
  </cellStyles>
  <dxfs count="4"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  <dxf>
      <font>
        <b/>
        <i val="0"/>
        <strike val="0"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DD"/>
      <color rgb="FFFFFFE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88635</xdr:colOff>
      <xdr:row>58</xdr:row>
      <xdr:rowOff>123031</xdr:rowOff>
    </xdr:from>
    <xdr:to>
      <xdr:col>23</xdr:col>
      <xdr:colOff>17198</xdr:colOff>
      <xdr:row>62</xdr:row>
      <xdr:rowOff>178593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545D2D1-9E75-F806-73FB-5AA95233DD03}"/>
            </a:ext>
          </a:extLst>
        </xdr:cNvPr>
        <xdr:cNvSpPr txBox="1">
          <a:spLocks noChangeArrowheads="1"/>
        </xdr:cNvSpPr>
      </xdr:nvSpPr>
      <xdr:spPr bwMode="auto">
        <a:xfrm>
          <a:off x="11590073" y="17768094"/>
          <a:ext cx="1238250" cy="1591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Yu Gothic"/>
              <a:ea typeface="Yu Gothic"/>
            </a:rPr>
            <a:t>＊送料910円。10,000円以上をお買い上げの場合は、１配送先まで送料無料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EFB5-90E4-4B7B-949E-D910F96E1D1D}">
  <sheetPr>
    <pageSetUpPr fitToPage="1"/>
  </sheetPr>
  <dimension ref="B1:AH72"/>
  <sheetViews>
    <sheetView showGridLines="0" showZeros="0" tabSelected="1" view="pageBreakPreview" zoomScale="80" zoomScaleNormal="75" zoomScaleSheetLayoutView="80" workbookViewId="0">
      <selection activeCell="Z6" sqref="Z6"/>
    </sheetView>
  </sheetViews>
  <sheetFormatPr defaultColWidth="9" defaultRowHeight="24"/>
  <cols>
    <col min="1" max="1" width="9" style="3" customWidth="1"/>
    <col min="2" max="2" width="1.25" style="1" customWidth="1"/>
    <col min="3" max="3" width="13" style="2" customWidth="1"/>
    <col min="4" max="4" width="16.625" style="3" customWidth="1"/>
    <col min="5" max="5" width="5.625" style="4" customWidth="1"/>
    <col min="6" max="14" width="5.625" style="3" customWidth="1"/>
    <col min="15" max="15" width="5.625" style="5" customWidth="1"/>
    <col min="16" max="20" width="5.625" style="3" customWidth="1"/>
    <col min="21" max="21" width="8.25" style="3" customWidth="1"/>
    <col min="22" max="22" width="12.875" style="3" customWidth="1"/>
    <col min="23" max="23" width="17.125" style="3" customWidth="1"/>
    <col min="24" max="24" width="1.125" style="3" customWidth="1"/>
    <col min="25" max="25" width="9.375" style="3" bestFit="1" customWidth="1"/>
    <col min="26" max="26" width="9" style="3" customWidth="1"/>
    <col min="27" max="16384" width="9" style="3"/>
  </cols>
  <sheetData>
    <row r="1" spans="3:34" ht="10.5" customHeight="1"/>
    <row r="2" spans="3:34" ht="44.25" customHeight="1">
      <c r="D2" s="98" t="s">
        <v>72</v>
      </c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</row>
    <row r="3" spans="3:34" ht="15" customHeight="1">
      <c r="D3" s="6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3:34" ht="36.75" customHeight="1">
      <c r="C4" s="139" t="s">
        <v>47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spans="3:34" ht="27" customHeight="1">
      <c r="C5" s="6"/>
      <c r="D5" s="66" t="s">
        <v>48</v>
      </c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67"/>
      <c r="R5" s="68" t="s">
        <v>43</v>
      </c>
      <c r="S5" s="138"/>
      <c r="T5" s="138"/>
      <c r="U5" s="138"/>
      <c r="V5" s="138"/>
    </row>
    <row r="6" spans="3:34" ht="27" customHeight="1">
      <c r="C6" s="7"/>
      <c r="D6" s="69" t="s">
        <v>49</v>
      </c>
      <c r="E6" s="136" t="s">
        <v>42</v>
      </c>
      <c r="F6" s="136"/>
      <c r="G6" s="136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Z6" s="10"/>
      <c r="AA6" s="10"/>
      <c r="AB6" s="10"/>
      <c r="AC6" s="10"/>
    </row>
    <row r="7" spans="3:34" ht="11.25" customHeight="1">
      <c r="C7" s="7"/>
      <c r="D7" s="8"/>
      <c r="E7" s="9"/>
      <c r="F7" s="9"/>
      <c r="G7" s="12"/>
      <c r="H7" s="13"/>
      <c r="I7" s="12"/>
      <c r="J7" s="13"/>
      <c r="K7" s="13"/>
      <c r="L7" s="13"/>
      <c r="M7" s="13"/>
      <c r="N7" s="13"/>
      <c r="O7" s="13"/>
      <c r="P7" s="5"/>
      <c r="Q7" s="5"/>
      <c r="R7" s="5"/>
      <c r="Z7" s="11"/>
      <c r="AA7" s="11"/>
      <c r="AB7" s="11"/>
      <c r="AC7" s="11"/>
    </row>
    <row r="8" spans="3:34" ht="27" customHeight="1">
      <c r="C8" s="14" t="s">
        <v>0</v>
      </c>
      <c r="D8" s="15" t="s">
        <v>1</v>
      </c>
      <c r="E8" s="113" t="s">
        <v>44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14" t="s">
        <v>80</v>
      </c>
      <c r="V8" s="17" t="s">
        <v>22</v>
      </c>
      <c r="W8" s="17" t="s">
        <v>23</v>
      </c>
      <c r="X8" s="18"/>
      <c r="Y8" s="18"/>
      <c r="Z8" s="11"/>
      <c r="AA8" s="11"/>
      <c r="AB8" s="11"/>
      <c r="AC8" s="11"/>
      <c r="AD8" s="11"/>
      <c r="AE8" s="11"/>
      <c r="AF8" s="11"/>
    </row>
    <row r="9" spans="3:34" ht="24" customHeight="1">
      <c r="C9" s="145" t="s">
        <v>50</v>
      </c>
      <c r="D9" s="146"/>
      <c r="E9" s="113" t="s">
        <v>88</v>
      </c>
      <c r="F9" s="114"/>
      <c r="G9" s="114"/>
      <c r="H9" s="114"/>
      <c r="I9" s="114"/>
      <c r="J9" s="114"/>
      <c r="K9" s="114"/>
      <c r="L9" s="115"/>
      <c r="M9" s="113" t="s">
        <v>89</v>
      </c>
      <c r="N9" s="114"/>
      <c r="O9" s="114"/>
      <c r="P9" s="114"/>
      <c r="Q9" s="114"/>
      <c r="R9" s="114"/>
      <c r="S9" s="114"/>
      <c r="T9" s="115"/>
      <c r="U9" s="72"/>
      <c r="V9" s="73"/>
      <c r="W9" s="72"/>
      <c r="X9" s="18"/>
      <c r="Y9" s="18"/>
      <c r="Z9" s="11"/>
      <c r="AA9" s="11"/>
      <c r="AB9" s="11"/>
      <c r="AC9" s="11"/>
      <c r="AD9" s="11"/>
      <c r="AE9" s="11"/>
      <c r="AF9" s="11"/>
    </row>
    <row r="10" spans="3:34" ht="24" customHeight="1">
      <c r="C10" s="147"/>
      <c r="D10" s="148"/>
      <c r="E10" s="19" t="s">
        <v>2</v>
      </c>
      <c r="F10" s="19" t="s">
        <v>3</v>
      </c>
      <c r="G10" s="19" t="s">
        <v>4</v>
      </c>
      <c r="H10" s="19" t="s">
        <v>5</v>
      </c>
      <c r="I10" s="19" t="s">
        <v>6</v>
      </c>
      <c r="J10" s="19" t="s">
        <v>7</v>
      </c>
      <c r="K10" s="19" t="s">
        <v>8</v>
      </c>
      <c r="L10" s="41"/>
      <c r="M10" s="19" t="s">
        <v>2</v>
      </c>
      <c r="N10" s="19" t="s">
        <v>3</v>
      </c>
      <c r="O10" s="19" t="s">
        <v>4</v>
      </c>
      <c r="P10" s="19" t="s">
        <v>5</v>
      </c>
      <c r="Q10" s="19" t="s">
        <v>6</v>
      </c>
      <c r="R10" s="19" t="s">
        <v>7</v>
      </c>
      <c r="S10" s="19" t="s">
        <v>8</v>
      </c>
      <c r="T10" s="41"/>
      <c r="U10" s="72"/>
      <c r="V10" s="73"/>
      <c r="W10" s="72"/>
      <c r="X10" s="5"/>
      <c r="Y10" s="5"/>
      <c r="AE10" s="11"/>
      <c r="AF10" s="11"/>
      <c r="AG10" s="11"/>
      <c r="AH10" s="11"/>
    </row>
    <row r="11" spans="3:34" ht="21.95" customHeight="1">
      <c r="C11" s="119" t="s">
        <v>81</v>
      </c>
      <c r="D11" s="46" t="s">
        <v>65</v>
      </c>
      <c r="E11" s="47">
        <v>2700</v>
      </c>
      <c r="F11" s="47">
        <f>E11</f>
        <v>2700</v>
      </c>
      <c r="G11" s="47">
        <f>E11</f>
        <v>2700</v>
      </c>
      <c r="H11" s="47">
        <f>E11</f>
        <v>2700</v>
      </c>
      <c r="I11" s="47">
        <f>E11+100</f>
        <v>2800</v>
      </c>
      <c r="J11" s="47">
        <f>E11+100</f>
        <v>2800</v>
      </c>
      <c r="K11" s="47">
        <f>E11+100</f>
        <v>2800</v>
      </c>
      <c r="L11" s="48"/>
      <c r="M11" s="155"/>
      <c r="N11" s="156"/>
      <c r="O11" s="156"/>
      <c r="P11" s="156"/>
      <c r="Q11" s="156"/>
      <c r="R11" s="156"/>
      <c r="S11" s="156"/>
      <c r="T11" s="157"/>
      <c r="U11" s="74"/>
      <c r="V11" s="75"/>
      <c r="W11" s="74"/>
      <c r="X11" s="5"/>
      <c r="Y11" s="63"/>
      <c r="AE11" s="11"/>
      <c r="AF11" s="11"/>
    </row>
    <row r="12" spans="3:34" ht="21.95" customHeight="1">
      <c r="C12" s="119"/>
      <c r="D12" s="44" t="s">
        <v>54</v>
      </c>
      <c r="E12" s="95"/>
      <c r="F12" s="95"/>
      <c r="G12" s="95"/>
      <c r="H12" s="95"/>
      <c r="I12" s="95"/>
      <c r="J12" s="95"/>
      <c r="K12" s="95"/>
      <c r="L12" s="42"/>
      <c r="M12" s="158"/>
      <c r="N12" s="159"/>
      <c r="O12" s="159"/>
      <c r="P12" s="159"/>
      <c r="Q12" s="159"/>
      <c r="R12" s="159"/>
      <c r="S12" s="159"/>
      <c r="T12" s="160"/>
      <c r="U12" s="76">
        <f>SUM(E12:K12)</f>
        <v>0</v>
      </c>
      <c r="V12" s="77">
        <f>E12*$E$11+F12*$F$11+G12*$G$11+H12*$H$11+I12*$I$11+J12*$J$11+K12*$K$11</f>
        <v>0</v>
      </c>
      <c r="W12" s="78"/>
      <c r="X12" s="5"/>
      <c r="Y12" s="5"/>
      <c r="AE12" s="11"/>
      <c r="AF12" s="11"/>
    </row>
    <row r="13" spans="3:34" ht="21.95" customHeight="1">
      <c r="C13" s="119"/>
      <c r="D13" s="40" t="s">
        <v>51</v>
      </c>
      <c r="E13" s="95"/>
      <c r="F13" s="95"/>
      <c r="G13" s="95"/>
      <c r="H13" s="95"/>
      <c r="I13" s="95"/>
      <c r="J13" s="95"/>
      <c r="K13" s="95"/>
      <c r="L13" s="42"/>
      <c r="M13" s="158"/>
      <c r="N13" s="159"/>
      <c r="O13" s="159"/>
      <c r="P13" s="159"/>
      <c r="Q13" s="159"/>
      <c r="R13" s="159"/>
      <c r="S13" s="159"/>
      <c r="T13" s="160"/>
      <c r="U13" s="76">
        <f t="shared" ref="U13:U15" si="0">SUM(E13:K13)</f>
        <v>0</v>
      </c>
      <c r="V13" s="77">
        <f>E13*$E$11+F13*$F$11+G13*$G$11+H13*$H$11+I13*$I$11+J13*$J$11+K13*$K$11</f>
        <v>0</v>
      </c>
      <c r="W13" s="78"/>
      <c r="X13" s="5"/>
      <c r="Y13" s="5"/>
      <c r="AE13" s="11"/>
      <c r="AF13" s="11"/>
    </row>
    <row r="14" spans="3:34" ht="21.95" customHeight="1">
      <c r="C14" s="119"/>
      <c r="D14" s="44" t="s">
        <v>53</v>
      </c>
      <c r="E14" s="95"/>
      <c r="F14" s="95"/>
      <c r="G14" s="95"/>
      <c r="H14" s="95"/>
      <c r="I14" s="95"/>
      <c r="J14" s="95"/>
      <c r="K14" s="95"/>
      <c r="L14" s="42"/>
      <c r="M14" s="158"/>
      <c r="N14" s="159"/>
      <c r="O14" s="159"/>
      <c r="P14" s="159"/>
      <c r="Q14" s="159"/>
      <c r="R14" s="159"/>
      <c r="S14" s="159"/>
      <c r="T14" s="160"/>
      <c r="U14" s="76">
        <f t="shared" si="0"/>
        <v>0</v>
      </c>
      <c r="V14" s="77">
        <f>E14*$E$11+F14*$F$11+G14*$G$11+H14*$H$11+I14*$I$11+J14*$J$11+K14*$K$11</f>
        <v>0</v>
      </c>
      <c r="W14" s="78"/>
      <c r="X14" s="5"/>
      <c r="Y14" s="5"/>
      <c r="AE14" s="11"/>
      <c r="AF14" s="11"/>
    </row>
    <row r="15" spans="3:34" ht="21.95" customHeight="1">
      <c r="C15" s="120"/>
      <c r="D15" s="44" t="s">
        <v>82</v>
      </c>
      <c r="E15" s="95"/>
      <c r="F15" s="95"/>
      <c r="G15" s="95"/>
      <c r="H15" s="95"/>
      <c r="I15" s="95"/>
      <c r="J15" s="95"/>
      <c r="K15" s="95"/>
      <c r="L15" s="42"/>
      <c r="M15" s="161"/>
      <c r="N15" s="162"/>
      <c r="O15" s="162"/>
      <c r="P15" s="162"/>
      <c r="Q15" s="162"/>
      <c r="R15" s="162"/>
      <c r="S15" s="162"/>
      <c r="T15" s="163"/>
      <c r="U15" s="76">
        <f t="shared" si="0"/>
        <v>0</v>
      </c>
      <c r="V15" s="77">
        <f t="shared" ref="V15" si="1">E15*$E$11+F15*$F$11+G15*$G$11+H15*$H$11+I15*$I$11+J15*$J$11+K15*$K$11</f>
        <v>0</v>
      </c>
      <c r="W15" s="78"/>
      <c r="X15" s="5"/>
      <c r="Y15" s="5"/>
      <c r="AE15" s="11"/>
      <c r="AF15" s="11"/>
    </row>
    <row r="16" spans="3:34" ht="24" customHeight="1">
      <c r="C16" s="141" t="s">
        <v>52</v>
      </c>
      <c r="D16" s="142"/>
      <c r="E16" s="113" t="s">
        <v>88</v>
      </c>
      <c r="F16" s="114"/>
      <c r="G16" s="114"/>
      <c r="H16" s="114"/>
      <c r="I16" s="114"/>
      <c r="J16" s="114"/>
      <c r="K16" s="114"/>
      <c r="L16" s="115"/>
      <c r="M16" s="113" t="s">
        <v>89</v>
      </c>
      <c r="N16" s="114"/>
      <c r="O16" s="114"/>
      <c r="P16" s="114"/>
      <c r="Q16" s="114"/>
      <c r="R16" s="114"/>
      <c r="S16" s="114"/>
      <c r="T16" s="115"/>
      <c r="U16" s="72"/>
      <c r="V16" s="73"/>
      <c r="W16" s="79"/>
      <c r="X16" s="18"/>
      <c r="Y16" s="18"/>
      <c r="Z16" s="11"/>
      <c r="AA16" s="11"/>
      <c r="AB16" s="11"/>
      <c r="AC16" s="11"/>
      <c r="AD16" s="11"/>
      <c r="AE16" s="11"/>
      <c r="AF16" s="11"/>
    </row>
    <row r="17" spans="3:34" ht="24" customHeight="1">
      <c r="C17" s="143"/>
      <c r="D17" s="144"/>
      <c r="E17" s="19" t="s">
        <v>2</v>
      </c>
      <c r="F17" s="19" t="s">
        <v>3</v>
      </c>
      <c r="G17" s="19" t="s">
        <v>4</v>
      </c>
      <c r="H17" s="19" t="s">
        <v>5</v>
      </c>
      <c r="I17" s="19" t="s">
        <v>6</v>
      </c>
      <c r="J17" s="19" t="s">
        <v>7</v>
      </c>
      <c r="K17" s="19" t="s">
        <v>8</v>
      </c>
      <c r="L17" s="41"/>
      <c r="M17" s="19" t="s">
        <v>2</v>
      </c>
      <c r="N17" s="19" t="s">
        <v>3</v>
      </c>
      <c r="O17" s="19" t="s">
        <v>4</v>
      </c>
      <c r="P17" s="19" t="s">
        <v>5</v>
      </c>
      <c r="Q17" s="19" t="s">
        <v>6</v>
      </c>
      <c r="R17" s="19" t="s">
        <v>7</v>
      </c>
      <c r="S17" s="19" t="s">
        <v>8</v>
      </c>
      <c r="T17" s="41"/>
      <c r="U17" s="72"/>
      <c r="V17" s="73"/>
      <c r="W17" s="79"/>
      <c r="X17" s="5"/>
      <c r="Y17" s="5"/>
      <c r="AE17" s="11"/>
      <c r="AF17" s="11"/>
      <c r="AG17" s="11"/>
      <c r="AH17" s="11"/>
    </row>
    <row r="18" spans="3:34" ht="21.95" customHeight="1">
      <c r="C18" s="119" t="s">
        <v>83</v>
      </c>
      <c r="D18" s="46" t="s">
        <v>65</v>
      </c>
      <c r="E18" s="47">
        <v>2700</v>
      </c>
      <c r="F18" s="47">
        <f>E18</f>
        <v>2700</v>
      </c>
      <c r="G18" s="47">
        <f>E18</f>
        <v>2700</v>
      </c>
      <c r="H18" s="47">
        <f>E18</f>
        <v>2700</v>
      </c>
      <c r="I18" s="47">
        <f>E18+100</f>
        <v>2800</v>
      </c>
      <c r="J18" s="47">
        <f>E18+100</f>
        <v>2800</v>
      </c>
      <c r="K18" s="47">
        <f>E18+100</f>
        <v>2800</v>
      </c>
      <c r="L18" s="48"/>
      <c r="M18" s="155"/>
      <c r="N18" s="156"/>
      <c r="O18" s="156"/>
      <c r="P18" s="156"/>
      <c r="Q18" s="156"/>
      <c r="R18" s="156"/>
      <c r="S18" s="156"/>
      <c r="T18" s="157"/>
      <c r="U18" s="74"/>
      <c r="V18" s="75"/>
      <c r="W18" s="80"/>
      <c r="X18" s="5"/>
      <c r="Y18" s="63"/>
      <c r="AE18" s="11"/>
      <c r="AF18" s="11"/>
    </row>
    <row r="19" spans="3:34" ht="21.95" customHeight="1">
      <c r="C19" s="119"/>
      <c r="D19" s="44" t="s">
        <v>54</v>
      </c>
      <c r="E19" s="95"/>
      <c r="F19" s="95"/>
      <c r="G19" s="95"/>
      <c r="H19" s="95"/>
      <c r="I19" s="95"/>
      <c r="J19" s="95"/>
      <c r="K19" s="95"/>
      <c r="L19" s="42"/>
      <c r="M19" s="158"/>
      <c r="N19" s="159"/>
      <c r="O19" s="159"/>
      <c r="P19" s="159"/>
      <c r="Q19" s="159"/>
      <c r="R19" s="159"/>
      <c r="S19" s="159"/>
      <c r="T19" s="160"/>
      <c r="U19" s="76">
        <f>SUM(E19:K19)</f>
        <v>0</v>
      </c>
      <c r="V19" s="77">
        <f>E19*$E$18+F19*$F$18+G19*$G$18+H19*$H$18+I19*$I$18+J19*$J$18+K19*$K$18</f>
        <v>0</v>
      </c>
      <c r="W19" s="78"/>
      <c r="X19" s="5"/>
      <c r="Y19" s="5"/>
      <c r="AE19" s="11"/>
      <c r="AF19" s="11"/>
    </row>
    <row r="20" spans="3:34" ht="21.95" customHeight="1">
      <c r="C20" s="119"/>
      <c r="D20" s="40" t="s">
        <v>51</v>
      </c>
      <c r="E20" s="95"/>
      <c r="F20" s="95"/>
      <c r="G20" s="95"/>
      <c r="H20" s="95"/>
      <c r="I20" s="95"/>
      <c r="J20" s="95"/>
      <c r="K20" s="95"/>
      <c r="L20" s="42"/>
      <c r="M20" s="158"/>
      <c r="N20" s="159"/>
      <c r="O20" s="159"/>
      <c r="P20" s="159"/>
      <c r="Q20" s="159"/>
      <c r="R20" s="159"/>
      <c r="S20" s="159"/>
      <c r="T20" s="160"/>
      <c r="U20" s="76">
        <f t="shared" ref="U20:U22" si="2">SUM(E20:K20)</f>
        <v>0</v>
      </c>
      <c r="V20" s="77">
        <f>E20*$E$18+F20*$F$18+G20*$G$18+H20*$H$18+I20*$I$18+J20*$J$18+K20*$K$18</f>
        <v>0</v>
      </c>
      <c r="W20" s="78"/>
      <c r="X20" s="5"/>
      <c r="Y20" s="5"/>
      <c r="AE20" s="11"/>
      <c r="AF20" s="11"/>
    </row>
    <row r="21" spans="3:34" ht="21.95" customHeight="1">
      <c r="C21" s="119"/>
      <c r="D21" s="44" t="s">
        <v>53</v>
      </c>
      <c r="E21" s="95"/>
      <c r="F21" s="95"/>
      <c r="G21" s="95"/>
      <c r="H21" s="95"/>
      <c r="I21" s="95"/>
      <c r="J21" s="95"/>
      <c r="K21" s="95"/>
      <c r="L21" s="42"/>
      <c r="M21" s="158"/>
      <c r="N21" s="159"/>
      <c r="O21" s="159"/>
      <c r="P21" s="159"/>
      <c r="Q21" s="159"/>
      <c r="R21" s="159"/>
      <c r="S21" s="159"/>
      <c r="T21" s="160"/>
      <c r="U21" s="76">
        <f t="shared" si="2"/>
        <v>0</v>
      </c>
      <c r="V21" s="77">
        <f>E21*$E$18+F21*$F$18+G21*$G$18+H21*$H$18+I21*$I$18+J21*$J$18+K21*$K$18</f>
        <v>0</v>
      </c>
      <c r="W21" s="78"/>
      <c r="X21" s="5"/>
      <c r="Y21" s="5"/>
      <c r="AE21" s="11"/>
      <c r="AF21" s="11"/>
    </row>
    <row r="22" spans="3:34" ht="21.95" customHeight="1">
      <c r="C22" s="120"/>
      <c r="D22" s="44" t="s">
        <v>82</v>
      </c>
      <c r="E22" s="95"/>
      <c r="F22" s="95"/>
      <c r="G22" s="95"/>
      <c r="H22" s="95"/>
      <c r="I22" s="95"/>
      <c r="J22" s="95"/>
      <c r="K22" s="95"/>
      <c r="L22" s="42"/>
      <c r="M22" s="161"/>
      <c r="N22" s="162"/>
      <c r="O22" s="162"/>
      <c r="P22" s="162"/>
      <c r="Q22" s="162"/>
      <c r="R22" s="162"/>
      <c r="S22" s="162"/>
      <c r="T22" s="163"/>
      <c r="U22" s="76">
        <f t="shared" si="2"/>
        <v>0</v>
      </c>
      <c r="V22" s="77">
        <f>E22*$E$18+F22*$F$18+G22*$G$18+H22*$H$18+I22*$I$18+J22*$J$18+K22*$K$18</f>
        <v>0</v>
      </c>
      <c r="W22" s="78"/>
      <c r="X22" s="5"/>
      <c r="Y22" s="5"/>
      <c r="AE22" s="11"/>
      <c r="AF22" s="11"/>
    </row>
    <row r="23" spans="3:34" ht="24" customHeight="1">
      <c r="C23" s="121" t="s">
        <v>39</v>
      </c>
      <c r="D23" s="122"/>
      <c r="E23" s="113" t="s">
        <v>88</v>
      </c>
      <c r="F23" s="114"/>
      <c r="G23" s="114"/>
      <c r="H23" s="114"/>
      <c r="I23" s="114"/>
      <c r="J23" s="114"/>
      <c r="K23" s="114"/>
      <c r="L23" s="115"/>
      <c r="M23" s="113" t="s">
        <v>89</v>
      </c>
      <c r="N23" s="114"/>
      <c r="O23" s="114"/>
      <c r="P23" s="114"/>
      <c r="Q23" s="114"/>
      <c r="R23" s="114"/>
      <c r="S23" s="114"/>
      <c r="T23" s="115"/>
      <c r="U23" s="72"/>
      <c r="V23" s="73"/>
      <c r="W23" s="79"/>
      <c r="X23" s="18"/>
      <c r="Y23" s="18"/>
      <c r="Z23" s="11"/>
      <c r="AA23" s="11"/>
      <c r="AB23" s="11"/>
      <c r="AC23" s="11"/>
      <c r="AD23" s="11"/>
      <c r="AE23" s="11"/>
      <c r="AF23" s="11"/>
    </row>
    <row r="24" spans="3:34" ht="24" customHeight="1">
      <c r="C24" s="123"/>
      <c r="D24" s="124"/>
      <c r="E24" s="17" t="s">
        <v>12</v>
      </c>
      <c r="F24" s="17" t="s">
        <v>13</v>
      </c>
      <c r="G24" s="17" t="s">
        <v>14</v>
      </c>
      <c r="H24" s="17" t="s">
        <v>16</v>
      </c>
      <c r="I24" s="17" t="s">
        <v>17</v>
      </c>
      <c r="J24" s="16" t="s">
        <v>18</v>
      </c>
      <c r="K24" s="65" t="s">
        <v>19</v>
      </c>
      <c r="L24" s="41"/>
      <c r="M24" s="14" t="s">
        <v>12</v>
      </c>
      <c r="N24" s="14" t="s">
        <v>13</v>
      </c>
      <c r="O24" s="14" t="s">
        <v>14</v>
      </c>
      <c r="P24" s="14" t="s">
        <v>16</v>
      </c>
      <c r="Q24" s="14" t="s">
        <v>17</v>
      </c>
      <c r="R24" s="65" t="s">
        <v>41</v>
      </c>
      <c r="S24" s="65" t="s">
        <v>19</v>
      </c>
      <c r="T24" s="41"/>
      <c r="U24" s="72"/>
      <c r="V24" s="73"/>
      <c r="W24" s="79"/>
      <c r="X24" s="5"/>
      <c r="Y24" s="5"/>
      <c r="AD24" s="11"/>
      <c r="AE24" s="11"/>
      <c r="AF24" s="11"/>
      <c r="AG24" s="11"/>
    </row>
    <row r="25" spans="3:34" ht="21.95" customHeight="1">
      <c r="C25" s="119" t="s">
        <v>85</v>
      </c>
      <c r="D25" s="46" t="s">
        <v>65</v>
      </c>
      <c r="E25" s="47">
        <v>1700</v>
      </c>
      <c r="F25" s="47">
        <f>E25</f>
        <v>1700</v>
      </c>
      <c r="G25" s="47">
        <f>E25</f>
        <v>1700</v>
      </c>
      <c r="H25" s="47">
        <f>E25</f>
        <v>1700</v>
      </c>
      <c r="I25" s="47">
        <f>E25+200</f>
        <v>1900</v>
      </c>
      <c r="J25" s="47">
        <f>E25+200</f>
        <v>1900</v>
      </c>
      <c r="K25" s="47">
        <f>E25+200</f>
        <v>1900</v>
      </c>
      <c r="L25" s="48"/>
      <c r="M25" s="47">
        <f>E25</f>
        <v>1700</v>
      </c>
      <c r="N25" s="47">
        <f>E25</f>
        <v>1700</v>
      </c>
      <c r="O25" s="47">
        <f>E25</f>
        <v>1700</v>
      </c>
      <c r="P25" s="47">
        <f>E25</f>
        <v>1700</v>
      </c>
      <c r="Q25" s="47">
        <f>I25</f>
        <v>1900</v>
      </c>
      <c r="R25" s="47">
        <f>J25</f>
        <v>1900</v>
      </c>
      <c r="S25" s="47">
        <f>K25</f>
        <v>1900</v>
      </c>
      <c r="T25" s="49"/>
      <c r="U25" s="74"/>
      <c r="V25" s="75"/>
      <c r="W25" s="80"/>
      <c r="X25" s="5"/>
      <c r="Y25" s="63"/>
      <c r="AD25" s="11"/>
      <c r="AE25" s="11"/>
      <c r="AF25" s="11"/>
      <c r="AG25" s="11"/>
    </row>
    <row r="26" spans="3:34" ht="21.95" customHeight="1">
      <c r="C26" s="119"/>
      <c r="D26" s="35" t="s">
        <v>54</v>
      </c>
      <c r="E26" s="95"/>
      <c r="F26" s="95"/>
      <c r="G26" s="95"/>
      <c r="H26" s="95"/>
      <c r="I26" s="95"/>
      <c r="J26" s="95"/>
      <c r="K26" s="95"/>
      <c r="L26" s="86"/>
      <c r="M26" s="95"/>
      <c r="N26" s="95"/>
      <c r="O26" s="95"/>
      <c r="P26" s="95"/>
      <c r="Q26" s="95"/>
      <c r="R26" s="95"/>
      <c r="S26" s="95"/>
      <c r="T26" s="86"/>
      <c r="U26" s="76">
        <f>SUM(E26:K26,M26:S26)</f>
        <v>0</v>
      </c>
      <c r="V26" s="77">
        <f>E26*$E$25+F26*$F$25+G26*$G$25+H26*$H$25+I26*$I$25+J26*$J$25+K26*$K$25+M26*$M$25+N26*$N$25+O26*$O$25+P26*$P$25+Q26*$Q$25+R26*$R$25+S26*$S$25</f>
        <v>0</v>
      </c>
      <c r="W26" s="78"/>
      <c r="X26" s="5"/>
      <c r="Y26" s="63"/>
      <c r="AD26" s="11"/>
      <c r="AE26" s="11"/>
      <c r="AF26" s="11"/>
      <c r="AG26" s="11"/>
    </row>
    <row r="27" spans="3:34" ht="21.95" customHeight="1">
      <c r="C27" s="119"/>
      <c r="D27" s="40" t="s">
        <v>55</v>
      </c>
      <c r="E27" s="95"/>
      <c r="F27" s="95"/>
      <c r="G27" s="95"/>
      <c r="H27" s="95"/>
      <c r="I27" s="95"/>
      <c r="J27" s="95"/>
      <c r="K27" s="95"/>
      <c r="L27" s="86"/>
      <c r="M27" s="95"/>
      <c r="N27" s="95"/>
      <c r="O27" s="95"/>
      <c r="P27" s="95"/>
      <c r="Q27" s="95"/>
      <c r="R27" s="95"/>
      <c r="S27" s="95"/>
      <c r="T27" s="86"/>
      <c r="U27" s="76">
        <f t="shared" ref="U27:U29" si="3">SUM(E27:K27,M27:S27)</f>
        <v>0</v>
      </c>
      <c r="V27" s="77">
        <f t="shared" ref="V27:V29" si="4">E27*$E$25+F27*$F$25+G27*$G$25+H27*$H$25+I27*$I$25+J27*$J$25+K27*$K$25+M27*$M$25+N27*$N$25+O27*$O$25+P27*$P$25+Q27*$Q$25+R27*$R$25+S27*$S$25</f>
        <v>0</v>
      </c>
      <c r="W27" s="78"/>
      <c r="X27" s="5"/>
      <c r="Y27" s="5"/>
      <c r="AD27" s="11"/>
      <c r="AE27" s="11"/>
      <c r="AF27" s="11"/>
      <c r="AG27" s="11"/>
    </row>
    <row r="28" spans="3:34" ht="21.95" customHeight="1">
      <c r="C28" s="119"/>
      <c r="D28" s="44" t="s">
        <v>56</v>
      </c>
      <c r="E28" s="95"/>
      <c r="F28" s="95"/>
      <c r="G28" s="95"/>
      <c r="H28" s="95"/>
      <c r="I28" s="95"/>
      <c r="J28" s="95"/>
      <c r="K28" s="95"/>
      <c r="L28" s="86"/>
      <c r="M28" s="95"/>
      <c r="N28" s="95"/>
      <c r="O28" s="95"/>
      <c r="P28" s="95"/>
      <c r="Q28" s="95"/>
      <c r="R28" s="95"/>
      <c r="S28" s="95"/>
      <c r="T28" s="86"/>
      <c r="U28" s="76">
        <f t="shared" si="3"/>
        <v>0</v>
      </c>
      <c r="V28" s="77">
        <f t="shared" si="4"/>
        <v>0</v>
      </c>
      <c r="W28" s="78"/>
      <c r="X28" s="5"/>
      <c r="Y28" s="5"/>
      <c r="AD28" s="11"/>
      <c r="AE28" s="11"/>
      <c r="AF28" s="11"/>
      <c r="AG28" s="11"/>
    </row>
    <row r="29" spans="3:34" ht="21.95" customHeight="1">
      <c r="C29" s="120"/>
      <c r="D29" s="35" t="s">
        <v>84</v>
      </c>
      <c r="E29" s="95"/>
      <c r="F29" s="95"/>
      <c r="G29" s="95"/>
      <c r="H29" s="95"/>
      <c r="I29" s="95"/>
      <c r="J29" s="95"/>
      <c r="K29" s="95"/>
      <c r="L29" s="86"/>
      <c r="M29" s="95"/>
      <c r="N29" s="95"/>
      <c r="O29" s="95"/>
      <c r="P29" s="95"/>
      <c r="Q29" s="95"/>
      <c r="R29" s="95"/>
      <c r="S29" s="95"/>
      <c r="T29" s="86"/>
      <c r="U29" s="76">
        <f t="shared" si="3"/>
        <v>0</v>
      </c>
      <c r="V29" s="77">
        <f t="shared" si="4"/>
        <v>0</v>
      </c>
      <c r="W29" s="78"/>
      <c r="X29" s="5"/>
      <c r="Y29" s="5"/>
      <c r="AE29" s="11"/>
      <c r="AF29" s="11"/>
      <c r="AG29" s="11"/>
      <c r="AH29" s="11"/>
    </row>
    <row r="30" spans="3:34" ht="24" customHeight="1">
      <c r="C30" s="121" t="s">
        <v>46</v>
      </c>
      <c r="D30" s="122"/>
      <c r="E30" s="113" t="s">
        <v>88</v>
      </c>
      <c r="F30" s="114"/>
      <c r="G30" s="114"/>
      <c r="H30" s="114"/>
      <c r="I30" s="114"/>
      <c r="J30" s="114"/>
      <c r="K30" s="114"/>
      <c r="L30" s="115"/>
      <c r="M30" s="113" t="s">
        <v>89</v>
      </c>
      <c r="N30" s="114"/>
      <c r="O30" s="114"/>
      <c r="P30" s="114"/>
      <c r="Q30" s="114"/>
      <c r="R30" s="114"/>
      <c r="S30" s="114"/>
      <c r="T30" s="115"/>
      <c r="U30" s="72"/>
      <c r="V30" s="73"/>
      <c r="W30" s="79"/>
      <c r="X30" s="18"/>
      <c r="Y30" s="18"/>
      <c r="Z30" s="11"/>
      <c r="AA30" s="11"/>
      <c r="AB30" s="11"/>
      <c r="AC30" s="11"/>
      <c r="AD30" s="11"/>
      <c r="AE30" s="11"/>
      <c r="AF30" s="11"/>
    </row>
    <row r="31" spans="3:34" ht="24" customHeight="1">
      <c r="C31" s="123"/>
      <c r="D31" s="124"/>
      <c r="E31" s="17" t="s">
        <v>12</v>
      </c>
      <c r="F31" s="17" t="s">
        <v>13</v>
      </c>
      <c r="G31" s="17" t="s">
        <v>14</v>
      </c>
      <c r="H31" s="17" t="s">
        <v>15</v>
      </c>
      <c r="I31" s="17" t="s">
        <v>9</v>
      </c>
      <c r="J31" s="17" t="s">
        <v>10</v>
      </c>
      <c r="K31" s="17" t="s">
        <v>11</v>
      </c>
      <c r="L31" s="41"/>
      <c r="M31" s="17" t="s">
        <v>12</v>
      </c>
      <c r="N31" s="17" t="s">
        <v>13</v>
      </c>
      <c r="O31" s="17" t="s">
        <v>14</v>
      </c>
      <c r="P31" s="17" t="s">
        <v>15</v>
      </c>
      <c r="Q31" s="17" t="s">
        <v>9</v>
      </c>
      <c r="R31" s="17" t="s">
        <v>10</v>
      </c>
      <c r="S31" s="17" t="s">
        <v>11</v>
      </c>
      <c r="T31" s="41"/>
      <c r="U31" s="72"/>
      <c r="V31" s="73"/>
      <c r="W31" s="79"/>
      <c r="X31" s="5"/>
      <c r="Y31" s="5"/>
      <c r="AE31" s="11"/>
      <c r="AF31" s="11"/>
      <c r="AG31" s="11"/>
      <c r="AH31" s="11"/>
    </row>
    <row r="32" spans="3:34" ht="21.95" customHeight="1">
      <c r="C32" s="119" t="s">
        <v>85</v>
      </c>
      <c r="D32" s="46" t="s">
        <v>65</v>
      </c>
      <c r="E32" s="70">
        <v>1700</v>
      </c>
      <c r="F32" s="70">
        <f>E32</f>
        <v>1700</v>
      </c>
      <c r="G32" s="70">
        <f>E32</f>
        <v>1700</v>
      </c>
      <c r="H32" s="70">
        <f>E32</f>
        <v>1700</v>
      </c>
      <c r="I32" s="70">
        <f>E32+200</f>
        <v>1900</v>
      </c>
      <c r="J32" s="70">
        <f>E32+200</f>
        <v>1900</v>
      </c>
      <c r="K32" s="70">
        <f>E32+200</f>
        <v>1900</v>
      </c>
      <c r="L32" s="50"/>
      <c r="M32" s="70">
        <f>E32</f>
        <v>1700</v>
      </c>
      <c r="N32" s="70">
        <f>E32</f>
        <v>1700</v>
      </c>
      <c r="O32" s="70">
        <f>E32</f>
        <v>1700</v>
      </c>
      <c r="P32" s="70">
        <f>E32</f>
        <v>1700</v>
      </c>
      <c r="Q32" s="70">
        <f>I32</f>
        <v>1900</v>
      </c>
      <c r="R32" s="70">
        <f>J32</f>
        <v>1900</v>
      </c>
      <c r="S32" s="70">
        <f>K32</f>
        <v>1900</v>
      </c>
      <c r="T32" s="51"/>
      <c r="U32" s="74"/>
      <c r="V32" s="75"/>
      <c r="W32" s="80"/>
      <c r="X32" s="5"/>
      <c r="Y32" s="63"/>
      <c r="AE32" s="11"/>
      <c r="AF32" s="11"/>
      <c r="AG32" s="11"/>
      <c r="AH32" s="11"/>
    </row>
    <row r="33" spans="3:34" ht="21.95" customHeight="1">
      <c r="C33" s="119"/>
      <c r="D33" s="44" t="s">
        <v>54</v>
      </c>
      <c r="E33" s="95"/>
      <c r="F33" s="95"/>
      <c r="G33" s="95"/>
      <c r="H33" s="95"/>
      <c r="I33" s="95"/>
      <c r="J33" s="95"/>
      <c r="K33" s="95"/>
      <c r="L33" s="86"/>
      <c r="M33" s="95"/>
      <c r="N33" s="95"/>
      <c r="O33" s="95"/>
      <c r="P33" s="95"/>
      <c r="Q33" s="95"/>
      <c r="R33" s="95"/>
      <c r="S33" s="95"/>
      <c r="T33" s="86"/>
      <c r="U33" s="76">
        <f>SUM(E33:K33,M33:S33)</f>
        <v>0</v>
      </c>
      <c r="V33" s="77">
        <f>E33*$E$32+F33*$F$32+G33*$G$32+H33*$H$32+I33*$I$32+J33*$J$32+K33*$K$32+M33*$M$32+N33*$N$32+O33*$O$32+P33*$P$32+Q33*$Q$32+R33*$R$32+S33*$S$32</f>
        <v>0</v>
      </c>
      <c r="W33" s="78"/>
      <c r="X33" s="5"/>
      <c r="Y33" s="5"/>
      <c r="AE33" s="11"/>
      <c r="AF33" s="11"/>
      <c r="AG33" s="11"/>
      <c r="AH33" s="11"/>
    </row>
    <row r="34" spans="3:34" ht="21.95" customHeight="1">
      <c r="C34" s="119"/>
      <c r="D34" s="20" t="s">
        <v>57</v>
      </c>
      <c r="E34" s="95"/>
      <c r="F34" s="95"/>
      <c r="G34" s="95"/>
      <c r="H34" s="95"/>
      <c r="I34" s="95"/>
      <c r="J34" s="95"/>
      <c r="K34" s="95"/>
      <c r="L34" s="86"/>
      <c r="M34" s="95"/>
      <c r="N34" s="95"/>
      <c r="O34" s="95"/>
      <c r="P34" s="95"/>
      <c r="Q34" s="95"/>
      <c r="R34" s="95"/>
      <c r="S34" s="95"/>
      <c r="T34" s="86"/>
      <c r="U34" s="76">
        <f t="shared" ref="U34:U35" si="5">E34+F34+G34+H34+I34+J34+K34+M34+N34+O34+P34+Q34+R34+S34</f>
        <v>0</v>
      </c>
      <c r="V34" s="77">
        <f>E34*$E$32+F34*$F$32+G34*$G$32+H34*$H$32+I34*$I$32+J34*$J$32+K34*$K$32+M34*$M$32+N34*$N$32+O34*$O$32+P34*$P$32+Q34*$Q$32+R34*$R$32+S34*$S$32</f>
        <v>0</v>
      </c>
      <c r="W34" s="78"/>
      <c r="X34" s="5"/>
      <c r="Y34" s="5"/>
      <c r="AD34" s="11"/>
      <c r="AE34" s="11"/>
      <c r="AF34" s="11"/>
      <c r="AG34" s="11"/>
    </row>
    <row r="35" spans="3:34" ht="21.95" customHeight="1">
      <c r="C35" s="120"/>
      <c r="D35" s="20" t="s">
        <v>82</v>
      </c>
      <c r="E35" s="95"/>
      <c r="F35" s="95"/>
      <c r="G35" s="95"/>
      <c r="H35" s="95"/>
      <c r="I35" s="95"/>
      <c r="J35" s="95"/>
      <c r="K35" s="95"/>
      <c r="L35" s="86"/>
      <c r="M35" s="95"/>
      <c r="N35" s="95"/>
      <c r="O35" s="95"/>
      <c r="P35" s="95"/>
      <c r="Q35" s="95"/>
      <c r="R35" s="95"/>
      <c r="S35" s="95"/>
      <c r="T35" s="86"/>
      <c r="U35" s="76">
        <f t="shared" si="5"/>
        <v>0</v>
      </c>
      <c r="V35" s="77">
        <f>E35*$E$32+F35*$F$32+G35*$G$32+H35*$H$32+I35*$I$32+J35*$J$32+K35*$K$32+M35*$M$32+N35*$N$32+O35*$O$32+P35*$P$32+Q35*$Q$32+R35*$R$32+S35*$S$32</f>
        <v>0</v>
      </c>
      <c r="W35" s="78"/>
      <c r="X35" s="5"/>
      <c r="Y35" s="5"/>
      <c r="AD35" s="11"/>
      <c r="AE35" s="11"/>
      <c r="AF35" s="11"/>
      <c r="AG35" s="11"/>
    </row>
    <row r="36" spans="3:34" ht="24" customHeight="1">
      <c r="C36" s="121" t="s">
        <v>58</v>
      </c>
      <c r="D36" s="122"/>
      <c r="E36" s="113" t="s">
        <v>88</v>
      </c>
      <c r="F36" s="114"/>
      <c r="G36" s="114"/>
      <c r="H36" s="114"/>
      <c r="I36" s="114"/>
      <c r="J36" s="114"/>
      <c r="K36" s="114"/>
      <c r="L36" s="115"/>
      <c r="M36" s="113" t="s">
        <v>89</v>
      </c>
      <c r="N36" s="114"/>
      <c r="O36" s="114"/>
      <c r="P36" s="114"/>
      <c r="Q36" s="114"/>
      <c r="R36" s="114"/>
      <c r="S36" s="114"/>
      <c r="T36" s="115"/>
      <c r="U36" s="72"/>
      <c r="V36" s="73"/>
      <c r="W36" s="79"/>
      <c r="X36" s="18"/>
      <c r="Y36" s="18"/>
      <c r="AA36" s="11"/>
      <c r="AB36" s="11"/>
      <c r="AC36" s="11"/>
      <c r="AD36" s="11"/>
      <c r="AE36" s="11"/>
      <c r="AF36" s="11"/>
    </row>
    <row r="37" spans="3:34" ht="24" customHeight="1">
      <c r="C37" s="123"/>
      <c r="D37" s="124"/>
      <c r="E37" s="17" t="s">
        <v>25</v>
      </c>
      <c r="F37" s="17" t="s">
        <v>13</v>
      </c>
      <c r="G37" s="17" t="s">
        <v>14</v>
      </c>
      <c r="H37" s="17" t="s">
        <v>26</v>
      </c>
      <c r="I37" s="17" t="s">
        <v>59</v>
      </c>
      <c r="J37" s="43"/>
      <c r="K37" s="43"/>
      <c r="L37" s="43"/>
      <c r="M37" s="17" t="s">
        <v>25</v>
      </c>
      <c r="N37" s="17" t="s">
        <v>13</v>
      </c>
      <c r="O37" s="17" t="s">
        <v>14</v>
      </c>
      <c r="P37" s="17" t="s">
        <v>26</v>
      </c>
      <c r="Q37" s="17" t="s">
        <v>59</v>
      </c>
      <c r="R37" s="43"/>
      <c r="S37" s="43"/>
      <c r="T37" s="43"/>
      <c r="U37" s="72"/>
      <c r="V37" s="73"/>
      <c r="W37" s="79"/>
      <c r="X37" s="5"/>
      <c r="Y37" s="5"/>
      <c r="AD37" s="11"/>
      <c r="AE37" s="11"/>
      <c r="AF37" s="11"/>
      <c r="AG37" s="11"/>
    </row>
    <row r="38" spans="3:34" ht="21.95" customHeight="1">
      <c r="C38" s="119" t="s">
        <v>60</v>
      </c>
      <c r="D38" s="46" t="s">
        <v>65</v>
      </c>
      <c r="E38" s="52">
        <v>3000</v>
      </c>
      <c r="F38" s="52">
        <f>E38</f>
        <v>3000</v>
      </c>
      <c r="G38" s="52">
        <f>E38</f>
        <v>3000</v>
      </c>
      <c r="H38" s="52">
        <f>E38</f>
        <v>3000</v>
      </c>
      <c r="I38" s="47">
        <f>E38</f>
        <v>3000</v>
      </c>
      <c r="J38" s="53"/>
      <c r="K38" s="53"/>
      <c r="L38" s="53"/>
      <c r="M38" s="52">
        <f>E38</f>
        <v>3000</v>
      </c>
      <c r="N38" s="52">
        <f>E38</f>
        <v>3000</v>
      </c>
      <c r="O38" s="52">
        <f>E38</f>
        <v>3000</v>
      </c>
      <c r="P38" s="52">
        <f>E38</f>
        <v>3000</v>
      </c>
      <c r="Q38" s="47">
        <f>E38</f>
        <v>3000</v>
      </c>
      <c r="R38" s="53"/>
      <c r="S38" s="53"/>
      <c r="T38" s="53"/>
      <c r="U38" s="74"/>
      <c r="V38" s="75"/>
      <c r="W38" s="80"/>
      <c r="X38" s="5"/>
      <c r="Y38" s="63"/>
      <c r="AD38" s="11"/>
      <c r="AE38" s="11"/>
      <c r="AF38" s="11"/>
      <c r="AG38" s="11"/>
    </row>
    <row r="39" spans="3:34" ht="21.95" customHeight="1">
      <c r="C39" s="119"/>
      <c r="D39" s="45" t="s">
        <v>54</v>
      </c>
      <c r="E39" s="95"/>
      <c r="F39" s="95"/>
      <c r="G39" s="95"/>
      <c r="H39" s="95"/>
      <c r="I39" s="95"/>
      <c r="J39" s="87"/>
      <c r="K39" s="87"/>
      <c r="L39" s="87"/>
      <c r="M39" s="95"/>
      <c r="N39" s="95"/>
      <c r="O39" s="95"/>
      <c r="P39" s="95"/>
      <c r="Q39" s="95"/>
      <c r="R39" s="87"/>
      <c r="S39" s="87"/>
      <c r="T39" s="87"/>
      <c r="U39" s="76">
        <f>SUM(E39:I39,M39:Q39)</f>
        <v>0</v>
      </c>
      <c r="V39" s="77">
        <f>E39*$E$38+F39*$F$38+G39*$G$38+H39*$H$38+I39*$I$38+M39*$M$38+N39*$N$38+O39*$O$38+P39*$P$38+Q39*$Q$38</f>
        <v>0</v>
      </c>
      <c r="W39" s="78"/>
      <c r="X39" s="5"/>
      <c r="Y39" s="5"/>
      <c r="AD39" s="11"/>
      <c r="AE39" s="11"/>
      <c r="AF39" s="11"/>
      <c r="AG39" s="11"/>
    </row>
    <row r="40" spans="3:34" ht="21.95" customHeight="1">
      <c r="C40" s="119"/>
      <c r="D40" s="45" t="s">
        <v>57</v>
      </c>
      <c r="E40" s="95"/>
      <c r="F40" s="95"/>
      <c r="G40" s="95"/>
      <c r="H40" s="95"/>
      <c r="I40" s="95"/>
      <c r="J40" s="88"/>
      <c r="K40" s="88"/>
      <c r="L40" s="88"/>
      <c r="M40" s="95"/>
      <c r="N40" s="95"/>
      <c r="O40" s="95"/>
      <c r="P40" s="95"/>
      <c r="Q40" s="95"/>
      <c r="R40" s="88"/>
      <c r="S40" s="88"/>
      <c r="T40" s="88"/>
      <c r="U40" s="76">
        <f t="shared" ref="U40:U41" si="6">SUM(E40:I40,M40:Q40)</f>
        <v>0</v>
      </c>
      <c r="V40" s="77">
        <f>E40*$E$38+F40*$F$38+G40*$G$38+H40*$H$38+I40*$I$38+M40*$M$38+N40*$N$38+O40*$O$38+P40*$P$38+Q40*$Q$38</f>
        <v>0</v>
      </c>
      <c r="W40" s="78"/>
      <c r="X40" s="5"/>
      <c r="Y40" s="5"/>
      <c r="AD40" s="11"/>
      <c r="AE40" s="11"/>
      <c r="AF40" s="11"/>
      <c r="AG40" s="11"/>
    </row>
    <row r="41" spans="3:34" ht="21.95" customHeight="1">
      <c r="C41" s="120"/>
      <c r="D41" s="45" t="s">
        <v>86</v>
      </c>
      <c r="E41" s="95"/>
      <c r="F41" s="95"/>
      <c r="G41" s="95"/>
      <c r="H41" s="95"/>
      <c r="I41" s="95"/>
      <c r="J41" s="88"/>
      <c r="K41" s="88"/>
      <c r="L41" s="88"/>
      <c r="M41" s="95"/>
      <c r="N41" s="95"/>
      <c r="O41" s="95"/>
      <c r="P41" s="95"/>
      <c r="Q41" s="95"/>
      <c r="R41" s="88"/>
      <c r="S41" s="88"/>
      <c r="T41" s="88"/>
      <c r="U41" s="76">
        <f t="shared" si="6"/>
        <v>0</v>
      </c>
      <c r="V41" s="77">
        <f>E41*$E$38+F41*$F$38+G41*$G$38+H41*$H$38+I41*$I$38+M41*$M$38+N41*$N$38+O41*$O$38+P41*$P$38+Q41*$Q$38</f>
        <v>0</v>
      </c>
      <c r="W41" s="78"/>
      <c r="X41" s="5"/>
      <c r="Y41" s="5"/>
      <c r="AD41" s="11"/>
      <c r="AE41" s="11"/>
      <c r="AF41" s="11"/>
      <c r="AG41" s="11"/>
    </row>
    <row r="42" spans="3:34" ht="24" customHeight="1">
      <c r="C42" s="129" t="s">
        <v>75</v>
      </c>
      <c r="D42" s="130"/>
      <c r="E42" s="113" t="s">
        <v>88</v>
      </c>
      <c r="F42" s="114"/>
      <c r="G42" s="114"/>
      <c r="H42" s="114"/>
      <c r="I42" s="114"/>
      <c r="J42" s="114"/>
      <c r="K42" s="114"/>
      <c r="L42" s="115"/>
      <c r="M42" s="113" t="s">
        <v>89</v>
      </c>
      <c r="N42" s="114"/>
      <c r="O42" s="114"/>
      <c r="P42" s="114"/>
      <c r="Q42" s="114"/>
      <c r="R42" s="114"/>
      <c r="S42" s="114"/>
      <c r="T42" s="115"/>
      <c r="U42" s="72"/>
      <c r="V42" s="73"/>
      <c r="W42" s="79"/>
      <c r="X42" s="18"/>
      <c r="Y42" s="18"/>
      <c r="Z42" s="11"/>
      <c r="AA42" s="11"/>
      <c r="AB42" s="11"/>
      <c r="AC42" s="11"/>
      <c r="AD42" s="11"/>
      <c r="AE42" s="11"/>
      <c r="AF42" s="11"/>
    </row>
    <row r="43" spans="3:34" ht="24" customHeight="1">
      <c r="C43" s="131"/>
      <c r="D43" s="132"/>
      <c r="E43" s="43"/>
      <c r="F43" s="17" t="s">
        <v>13</v>
      </c>
      <c r="G43" s="17" t="s">
        <v>14</v>
      </c>
      <c r="H43" s="17" t="s">
        <v>15</v>
      </c>
      <c r="I43" s="17" t="s">
        <v>9</v>
      </c>
      <c r="J43" s="17" t="s">
        <v>10</v>
      </c>
      <c r="K43" s="17" t="s">
        <v>11</v>
      </c>
      <c r="L43" s="17" t="s">
        <v>20</v>
      </c>
      <c r="M43" s="43"/>
      <c r="N43" s="17" t="s">
        <v>13</v>
      </c>
      <c r="O43" s="17" t="s">
        <v>14</v>
      </c>
      <c r="P43" s="17" t="s">
        <v>15</v>
      </c>
      <c r="Q43" s="17" t="s">
        <v>9</v>
      </c>
      <c r="R43" s="17" t="s">
        <v>10</v>
      </c>
      <c r="S43" s="17" t="s">
        <v>11</v>
      </c>
      <c r="T43" s="17" t="s">
        <v>20</v>
      </c>
      <c r="U43" s="72"/>
      <c r="V43" s="73"/>
      <c r="W43" s="79"/>
      <c r="X43" s="5"/>
      <c r="Y43" s="5"/>
      <c r="AD43" s="11"/>
      <c r="AE43" s="11"/>
      <c r="AF43" s="11"/>
      <c r="AG43" s="11"/>
    </row>
    <row r="44" spans="3:34" ht="21.95" customHeight="1">
      <c r="C44" s="164" t="s">
        <v>31</v>
      </c>
      <c r="D44" s="46" t="s">
        <v>65</v>
      </c>
      <c r="E44" s="54"/>
      <c r="F44" s="47">
        <v>4400</v>
      </c>
      <c r="G44" s="47">
        <f>F44</f>
        <v>4400</v>
      </c>
      <c r="H44" s="47">
        <f>F44</f>
        <v>4400</v>
      </c>
      <c r="I44" s="47">
        <f>F44+200</f>
        <v>4600</v>
      </c>
      <c r="J44" s="47">
        <f>F44+400</f>
        <v>4800</v>
      </c>
      <c r="K44" s="47">
        <f>F44+500</f>
        <v>4900</v>
      </c>
      <c r="L44" s="47">
        <f>F44+1000</f>
        <v>5400</v>
      </c>
      <c r="M44" s="53"/>
      <c r="N44" s="47">
        <f>F44</f>
        <v>4400</v>
      </c>
      <c r="O44" s="47">
        <f>F44</f>
        <v>4400</v>
      </c>
      <c r="P44" s="47">
        <f>F44</f>
        <v>4400</v>
      </c>
      <c r="Q44" s="47">
        <f>I44</f>
        <v>4600</v>
      </c>
      <c r="R44" s="47">
        <f>J44</f>
        <v>4800</v>
      </c>
      <c r="S44" s="47">
        <f>K44</f>
        <v>4900</v>
      </c>
      <c r="T44" s="47">
        <f>L44</f>
        <v>5400</v>
      </c>
      <c r="U44" s="74"/>
      <c r="V44" s="75"/>
      <c r="W44" s="80"/>
      <c r="X44" s="5"/>
      <c r="Y44" s="63"/>
      <c r="AD44" s="11"/>
      <c r="AE44" s="11"/>
      <c r="AF44" s="11"/>
      <c r="AG44" s="11"/>
    </row>
    <row r="45" spans="3:34" ht="21.95" customHeight="1">
      <c r="C45" s="164"/>
      <c r="D45" s="45" t="s">
        <v>54</v>
      </c>
      <c r="E45" s="87"/>
      <c r="F45" s="95"/>
      <c r="G45" s="95"/>
      <c r="H45" s="95"/>
      <c r="I45" s="95"/>
      <c r="J45" s="95"/>
      <c r="K45" s="95"/>
      <c r="L45" s="95"/>
      <c r="M45" s="87"/>
      <c r="N45" s="95"/>
      <c r="O45" s="95"/>
      <c r="P45" s="95"/>
      <c r="Q45" s="95"/>
      <c r="R45" s="95"/>
      <c r="S45" s="95"/>
      <c r="T45" s="95"/>
      <c r="U45" s="76">
        <f>SUM(F45:L45,N45:T45)</f>
        <v>0</v>
      </c>
      <c r="V45" s="77">
        <f>F45*$F$44+G45*$G$44+H45*$H$44+I45*$I$44+J45*$J$44+K45*$K$44+L45*$L$44+N45*$N$44+O45*$O$44+P45*$P$44+Q45*$Q$44+R45*$R$44+S45*$S$44+T45*$T$44</f>
        <v>0</v>
      </c>
      <c r="W45" s="78"/>
      <c r="X45" s="5"/>
      <c r="Y45" s="63"/>
      <c r="AD45" s="11"/>
      <c r="AE45" s="11"/>
      <c r="AF45" s="11"/>
      <c r="AG45" s="11"/>
    </row>
    <row r="46" spans="3:34" ht="21.95" customHeight="1">
      <c r="C46" s="165"/>
      <c r="D46" s="45" t="s">
        <v>64</v>
      </c>
      <c r="E46" s="88"/>
      <c r="F46" s="95"/>
      <c r="G46" s="95"/>
      <c r="H46" s="95"/>
      <c r="I46" s="95"/>
      <c r="J46" s="95"/>
      <c r="K46" s="95"/>
      <c r="L46" s="95"/>
      <c r="M46" s="88"/>
      <c r="N46" s="95"/>
      <c r="O46" s="95"/>
      <c r="P46" s="95"/>
      <c r="Q46" s="95"/>
      <c r="R46" s="95"/>
      <c r="S46" s="95"/>
      <c r="T46" s="95"/>
      <c r="U46" s="76">
        <f>SUM(F46:L46,N46:T46)</f>
        <v>0</v>
      </c>
      <c r="V46" s="77">
        <f>F46*$F$44+G46*$G$44+H46*$H$44+I46*$I$44+J46*$J$44+K46*$K$44+L46*$L$44+N46*$N$44+O46*$O$44+P46*$P$44+Q46*$Q$44+R46*$R$44+S46*$S$44+T46*$T$44</f>
        <v>0</v>
      </c>
      <c r="W46" s="78"/>
      <c r="X46" s="5"/>
      <c r="Y46" s="5"/>
      <c r="AD46" s="11"/>
      <c r="AE46" s="11"/>
      <c r="AF46" s="11"/>
      <c r="AG46" s="11"/>
    </row>
    <row r="47" spans="3:34" ht="24" customHeight="1">
      <c r="C47" s="121" t="s">
        <v>61</v>
      </c>
      <c r="D47" s="122"/>
      <c r="E47" s="113" t="s">
        <v>90</v>
      </c>
      <c r="F47" s="114"/>
      <c r="G47" s="114"/>
      <c r="H47" s="114"/>
      <c r="I47" s="114"/>
      <c r="J47" s="114"/>
      <c r="K47" s="114"/>
      <c r="L47" s="115"/>
      <c r="M47" s="155"/>
      <c r="N47" s="156"/>
      <c r="O47" s="156"/>
      <c r="P47" s="156"/>
      <c r="Q47" s="156"/>
      <c r="R47" s="156"/>
      <c r="S47" s="156"/>
      <c r="T47" s="157"/>
      <c r="U47" s="72"/>
      <c r="V47" s="73"/>
      <c r="W47" s="79"/>
      <c r="X47" s="18"/>
      <c r="Y47" s="18"/>
      <c r="AA47" s="11"/>
      <c r="AB47" s="11"/>
      <c r="AC47" s="11"/>
      <c r="AD47" s="11"/>
      <c r="AE47" s="11"/>
      <c r="AF47" s="11"/>
    </row>
    <row r="48" spans="3:34" ht="24" customHeight="1">
      <c r="C48" s="123"/>
      <c r="D48" s="124"/>
      <c r="E48" s="17">
        <v>100</v>
      </c>
      <c r="F48" s="17">
        <v>110</v>
      </c>
      <c r="G48" s="36" t="s">
        <v>33</v>
      </c>
      <c r="H48" s="36" t="s">
        <v>34</v>
      </c>
      <c r="I48" s="36" t="s">
        <v>35</v>
      </c>
      <c r="J48" s="36" t="s">
        <v>36</v>
      </c>
      <c r="K48" s="17" t="s">
        <v>37</v>
      </c>
      <c r="L48" s="41"/>
      <c r="M48" s="158"/>
      <c r="N48" s="159"/>
      <c r="O48" s="159"/>
      <c r="P48" s="159"/>
      <c r="Q48" s="159"/>
      <c r="R48" s="159"/>
      <c r="S48" s="159"/>
      <c r="T48" s="160"/>
      <c r="U48" s="72"/>
      <c r="V48" s="73"/>
      <c r="W48" s="79"/>
      <c r="X48" s="5"/>
      <c r="Y48" s="5"/>
      <c r="AD48" s="11"/>
      <c r="AE48" s="11"/>
      <c r="AF48" s="11"/>
      <c r="AG48" s="11"/>
    </row>
    <row r="49" spans="3:34" ht="21.95" customHeight="1">
      <c r="C49" s="119" t="s">
        <v>32</v>
      </c>
      <c r="D49" s="46" t="s">
        <v>65</v>
      </c>
      <c r="E49" s="52">
        <v>1400</v>
      </c>
      <c r="F49" s="52">
        <f>E49</f>
        <v>1400</v>
      </c>
      <c r="G49" s="52">
        <f>E49</f>
        <v>1400</v>
      </c>
      <c r="H49" s="52">
        <f>E49</f>
        <v>1400</v>
      </c>
      <c r="I49" s="52">
        <f>E49</f>
        <v>1400</v>
      </c>
      <c r="J49" s="52">
        <f>E49</f>
        <v>1400</v>
      </c>
      <c r="K49" s="52">
        <f>E49</f>
        <v>1400</v>
      </c>
      <c r="L49" s="55"/>
      <c r="M49" s="158"/>
      <c r="N49" s="159"/>
      <c r="O49" s="159"/>
      <c r="P49" s="159"/>
      <c r="Q49" s="159"/>
      <c r="R49" s="159"/>
      <c r="S49" s="159"/>
      <c r="T49" s="160"/>
      <c r="U49" s="74"/>
      <c r="V49" s="75"/>
      <c r="W49" s="80"/>
      <c r="X49" s="5"/>
      <c r="Y49" s="63"/>
      <c r="AD49" s="11"/>
      <c r="AE49" s="11"/>
      <c r="AF49" s="11"/>
      <c r="AG49" s="11"/>
    </row>
    <row r="50" spans="3:34" ht="21.95" customHeight="1">
      <c r="C50" s="119"/>
      <c r="D50" s="45" t="s">
        <v>62</v>
      </c>
      <c r="E50" s="95"/>
      <c r="F50" s="95"/>
      <c r="G50" s="95"/>
      <c r="H50" s="95"/>
      <c r="I50" s="95"/>
      <c r="J50" s="95"/>
      <c r="K50" s="95"/>
      <c r="L50" s="87"/>
      <c r="M50" s="158"/>
      <c r="N50" s="159"/>
      <c r="O50" s="159"/>
      <c r="P50" s="159"/>
      <c r="Q50" s="159"/>
      <c r="R50" s="159"/>
      <c r="S50" s="159"/>
      <c r="T50" s="160"/>
      <c r="U50" s="76">
        <f>SUM(E50:K50)</f>
        <v>0</v>
      </c>
      <c r="V50" s="77">
        <f>E50*$E$49+F50*$F$49+G50*$G$49+H50*$H$49+I50*$I$49+J50*$J$49+K50*$K$49</f>
        <v>0</v>
      </c>
      <c r="W50" s="78"/>
      <c r="X50" s="5"/>
      <c r="Y50" s="63"/>
      <c r="AD50" s="11"/>
      <c r="AE50" s="11"/>
      <c r="AF50" s="11"/>
      <c r="AG50" s="11"/>
    </row>
    <row r="51" spans="3:34" ht="21.95" customHeight="1">
      <c r="C51" s="120"/>
      <c r="D51" s="40" t="s">
        <v>51</v>
      </c>
      <c r="E51" s="95"/>
      <c r="F51" s="95"/>
      <c r="G51" s="95"/>
      <c r="H51" s="95"/>
      <c r="I51" s="95"/>
      <c r="J51" s="95"/>
      <c r="K51" s="95"/>
      <c r="L51" s="88"/>
      <c r="M51" s="161"/>
      <c r="N51" s="162"/>
      <c r="O51" s="162"/>
      <c r="P51" s="162"/>
      <c r="Q51" s="162"/>
      <c r="R51" s="162"/>
      <c r="S51" s="162"/>
      <c r="T51" s="163"/>
      <c r="U51" s="76">
        <f>SUM(E51:K51)</f>
        <v>0</v>
      </c>
      <c r="V51" s="77">
        <f>E51*$E$49+F51*$F$49+G51*$G$49+H51*$H$49+I51*$I$49+J51*$J$49+K51*$K$49</f>
        <v>0</v>
      </c>
      <c r="W51" s="78"/>
      <c r="X51" s="5"/>
      <c r="Y51" s="5"/>
      <c r="AD51" s="11"/>
      <c r="AE51" s="11"/>
      <c r="AF51" s="11"/>
      <c r="AG51" s="11"/>
    </row>
    <row r="52" spans="3:34" ht="27.75" customHeight="1">
      <c r="C52" s="39" t="s">
        <v>63</v>
      </c>
      <c r="D52" s="37"/>
      <c r="E52" s="107" t="s">
        <v>27</v>
      </c>
      <c r="F52" s="108"/>
      <c r="G52" s="108"/>
      <c r="H52" s="108"/>
      <c r="I52" s="108"/>
      <c r="J52" s="108"/>
      <c r="K52" s="108"/>
      <c r="L52" s="109"/>
      <c r="M52" s="110" t="s">
        <v>24</v>
      </c>
      <c r="N52" s="110"/>
      <c r="O52" s="110"/>
      <c r="P52" s="110"/>
      <c r="Q52" s="110"/>
      <c r="R52" s="56" t="s">
        <v>65</v>
      </c>
      <c r="S52" s="56"/>
      <c r="T52" s="60">
        <v>1500</v>
      </c>
      <c r="U52" s="95"/>
      <c r="V52" s="81">
        <f t="shared" ref="V52:V58" si="7">T52*U52</f>
        <v>0</v>
      </c>
      <c r="W52" s="82"/>
      <c r="X52" s="5"/>
      <c r="Y52" s="5"/>
      <c r="AE52" s="11"/>
      <c r="AF52" s="11"/>
      <c r="AG52" s="11"/>
      <c r="AH52" s="11"/>
    </row>
    <row r="53" spans="3:34" ht="27.75" customHeight="1">
      <c r="C53" s="151" t="s">
        <v>68</v>
      </c>
      <c r="D53" s="152"/>
      <c r="E53" s="134" t="s">
        <v>92</v>
      </c>
      <c r="F53" s="135"/>
      <c r="G53" s="135"/>
      <c r="H53" s="135"/>
      <c r="I53" s="135"/>
      <c r="J53" s="135"/>
      <c r="K53" s="135"/>
      <c r="L53" s="135"/>
      <c r="M53" s="116" t="s">
        <v>67</v>
      </c>
      <c r="N53" s="110"/>
      <c r="O53" s="110"/>
      <c r="P53" s="110"/>
      <c r="Q53" s="110"/>
      <c r="R53" s="56" t="s">
        <v>65</v>
      </c>
      <c r="S53" s="56"/>
      <c r="T53" s="60">
        <v>1600</v>
      </c>
      <c r="U53" s="95"/>
      <c r="V53" s="81">
        <f>T53*U53</f>
        <v>0</v>
      </c>
      <c r="W53" s="83"/>
      <c r="X53" s="5"/>
      <c r="Y53" s="5"/>
      <c r="AE53" s="11"/>
      <c r="AF53" s="11"/>
      <c r="AG53" s="11"/>
      <c r="AH53" s="11"/>
    </row>
    <row r="54" spans="3:34" ht="27.75" customHeight="1">
      <c r="C54" s="153"/>
      <c r="D54" s="154"/>
      <c r="E54" s="134" t="s">
        <v>91</v>
      </c>
      <c r="F54" s="135"/>
      <c r="G54" s="135"/>
      <c r="H54" s="135"/>
      <c r="I54" s="135"/>
      <c r="J54" s="135"/>
      <c r="K54" s="135"/>
      <c r="L54" s="135"/>
      <c r="M54" s="116" t="s">
        <v>87</v>
      </c>
      <c r="N54" s="110"/>
      <c r="O54" s="110"/>
      <c r="P54" s="110"/>
      <c r="Q54" s="110"/>
      <c r="R54" s="56" t="s">
        <v>65</v>
      </c>
      <c r="S54" s="56"/>
      <c r="T54" s="60">
        <v>2600</v>
      </c>
      <c r="U54" s="95"/>
      <c r="V54" s="81">
        <f t="shared" si="7"/>
        <v>0</v>
      </c>
      <c r="W54" s="83"/>
      <c r="X54" s="5"/>
      <c r="Y54" s="5"/>
      <c r="AE54" s="11"/>
      <c r="AF54" s="11"/>
      <c r="AG54" s="11"/>
      <c r="AH54" s="11"/>
    </row>
    <row r="55" spans="3:34" ht="27.75" customHeight="1">
      <c r="C55" s="117" t="s">
        <v>66</v>
      </c>
      <c r="D55" s="126"/>
      <c r="E55" s="127" t="s">
        <v>45</v>
      </c>
      <c r="F55" s="128"/>
      <c r="G55" s="128"/>
      <c r="H55" s="128"/>
      <c r="I55" s="128"/>
      <c r="J55" s="128"/>
      <c r="K55" s="128"/>
      <c r="L55" s="128"/>
      <c r="M55" s="149" t="s">
        <v>38</v>
      </c>
      <c r="N55" s="150"/>
      <c r="O55" s="150"/>
      <c r="P55" s="150"/>
      <c r="Q55" s="150"/>
      <c r="R55" s="56" t="s">
        <v>65</v>
      </c>
      <c r="S55" s="57"/>
      <c r="T55" s="61">
        <v>1200</v>
      </c>
      <c r="U55" s="95"/>
      <c r="V55" s="81">
        <f t="shared" si="7"/>
        <v>0</v>
      </c>
      <c r="W55" s="84"/>
      <c r="X55" s="5"/>
      <c r="Y55" s="5"/>
      <c r="AE55" s="11"/>
      <c r="AF55" s="11"/>
      <c r="AG55" s="11"/>
      <c r="AH55" s="11"/>
    </row>
    <row r="56" spans="3:34" ht="27.75" customHeight="1">
      <c r="C56" s="117" t="s">
        <v>69</v>
      </c>
      <c r="D56" s="126"/>
      <c r="E56" s="133" t="s">
        <v>28</v>
      </c>
      <c r="F56" s="128"/>
      <c r="G56" s="128"/>
      <c r="H56" s="128"/>
      <c r="I56" s="128"/>
      <c r="J56" s="128"/>
      <c r="K56" s="128"/>
      <c r="L56" s="128"/>
      <c r="M56" s="149" t="s">
        <v>29</v>
      </c>
      <c r="N56" s="150"/>
      <c r="O56" s="150"/>
      <c r="P56" s="150"/>
      <c r="Q56" s="150"/>
      <c r="R56" s="56" t="s">
        <v>65</v>
      </c>
      <c r="S56" s="57"/>
      <c r="T56" s="61">
        <v>350</v>
      </c>
      <c r="U56" s="95"/>
      <c r="V56" s="81">
        <f t="shared" si="7"/>
        <v>0</v>
      </c>
      <c r="W56" s="84"/>
      <c r="X56" s="5"/>
      <c r="Y56" s="5"/>
      <c r="AE56" s="11"/>
      <c r="AF56" s="11"/>
      <c r="AG56" s="11"/>
      <c r="AH56" s="11"/>
    </row>
    <row r="57" spans="3:34" ht="27.75" customHeight="1">
      <c r="C57" s="117" t="s">
        <v>70</v>
      </c>
      <c r="D57" s="118"/>
      <c r="E57" s="107"/>
      <c r="F57" s="108"/>
      <c r="G57" s="108"/>
      <c r="H57" s="108"/>
      <c r="I57" s="108"/>
      <c r="J57" s="108"/>
      <c r="K57" s="108"/>
      <c r="L57" s="108"/>
      <c r="M57" s="21"/>
      <c r="N57" s="21"/>
      <c r="O57" s="21"/>
      <c r="P57" s="21"/>
      <c r="Q57" s="64" t="s">
        <v>30</v>
      </c>
      <c r="R57" s="56" t="s">
        <v>65</v>
      </c>
      <c r="S57" s="58"/>
      <c r="T57" s="61">
        <v>700</v>
      </c>
      <c r="U57" s="95"/>
      <c r="V57" s="81">
        <f t="shared" si="7"/>
        <v>0</v>
      </c>
      <c r="W57" s="84"/>
      <c r="X57" s="5"/>
      <c r="Y57" s="5"/>
      <c r="AE57" s="11"/>
      <c r="AF57" s="11"/>
      <c r="AG57" s="11"/>
      <c r="AH57" s="11"/>
    </row>
    <row r="58" spans="3:34" ht="27.75" customHeight="1">
      <c r="C58" s="117" t="s">
        <v>71</v>
      </c>
      <c r="D58" s="118"/>
      <c r="E58" s="101" t="s">
        <v>73</v>
      </c>
      <c r="F58" s="102"/>
      <c r="G58" s="102"/>
      <c r="H58" s="102"/>
      <c r="I58" s="102"/>
      <c r="J58" s="102"/>
      <c r="K58" s="102"/>
      <c r="L58" s="102"/>
      <c r="M58" s="102"/>
      <c r="N58" s="22"/>
      <c r="O58" s="22"/>
      <c r="P58" s="22"/>
      <c r="Q58" s="64" t="s">
        <v>74</v>
      </c>
      <c r="R58" s="56" t="s">
        <v>65</v>
      </c>
      <c r="S58" s="59"/>
      <c r="T58" s="61">
        <v>100</v>
      </c>
      <c r="U58" s="95"/>
      <c r="V58" s="81">
        <f t="shared" si="7"/>
        <v>0</v>
      </c>
      <c r="W58" s="85"/>
      <c r="X58" s="5"/>
      <c r="Y58" s="5"/>
      <c r="AE58" s="11"/>
      <c r="AF58" s="11"/>
      <c r="AG58" s="11"/>
      <c r="AH58" s="11"/>
    </row>
    <row r="59" spans="3:34" ht="30.75" customHeight="1">
      <c r="C59" s="125" t="s">
        <v>40</v>
      </c>
      <c r="D59" s="125"/>
      <c r="E59" s="125"/>
      <c r="F59" s="125"/>
      <c r="G59" s="125"/>
      <c r="H59" s="125"/>
      <c r="I59" s="23"/>
      <c r="J59" s="23"/>
      <c r="K59" s="23"/>
      <c r="L59" s="34"/>
      <c r="M59" s="23"/>
      <c r="N59" s="23"/>
      <c r="O59" s="23"/>
      <c r="P59" s="23"/>
      <c r="Q59" s="23"/>
      <c r="R59" s="90"/>
      <c r="S59" s="91"/>
      <c r="T59" s="89" t="s">
        <v>21</v>
      </c>
      <c r="U59" s="92">
        <f>SUM(U12:U58)</f>
        <v>0</v>
      </c>
      <c r="V59" s="29"/>
      <c r="W59" s="30"/>
      <c r="X59" s="5"/>
      <c r="Y59" s="5"/>
      <c r="AE59" s="11"/>
      <c r="AF59" s="11"/>
      <c r="AG59" s="11"/>
      <c r="AH59" s="11"/>
    </row>
    <row r="60" spans="3:34" ht="30" customHeight="1"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24"/>
      <c r="T60" s="103" t="s">
        <v>77</v>
      </c>
      <c r="U60" s="104"/>
      <c r="V60" s="93">
        <f>SUM(V12:V58)</f>
        <v>0</v>
      </c>
      <c r="W60" s="31"/>
      <c r="Y60" s="5"/>
      <c r="AE60" s="11"/>
      <c r="AF60" s="11"/>
      <c r="AG60" s="11"/>
      <c r="AH60" s="11"/>
    </row>
    <row r="61" spans="3:34" ht="30" customHeight="1" thickBot="1"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25"/>
      <c r="T61" s="105" t="s">
        <v>78</v>
      </c>
      <c r="U61" s="106"/>
      <c r="V61" s="94" t="str">
        <f>IF(V60="","",IF(V60&gt;=10000,"0",IF(V60&lt;10000,"910","")))</f>
        <v>910</v>
      </c>
      <c r="W61" s="32"/>
      <c r="AD61" s="11"/>
      <c r="AE61" s="11"/>
      <c r="AF61" s="11"/>
      <c r="AG61" s="11"/>
    </row>
    <row r="62" spans="3:34" ht="30" customHeight="1" thickTop="1" thickBot="1"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T62" s="96" t="s">
        <v>79</v>
      </c>
      <c r="U62" s="97"/>
      <c r="V62" s="71">
        <f>V60+V61</f>
        <v>910</v>
      </c>
      <c r="W62" s="33"/>
      <c r="AD62" s="11"/>
      <c r="AE62" s="11"/>
      <c r="AF62" s="11"/>
      <c r="AG62" s="11"/>
    </row>
    <row r="63" spans="3:34" ht="30" customHeight="1" thickTop="1">
      <c r="C63" s="38" t="s">
        <v>76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6"/>
      <c r="O63" s="26"/>
    </row>
    <row r="64" spans="3:34" ht="7.5" customHeight="1">
      <c r="N64" s="27"/>
      <c r="O64" s="27"/>
      <c r="P64" s="27"/>
      <c r="Q64" s="27"/>
      <c r="R64" s="27"/>
    </row>
    <row r="65" spans="15:15" ht="24" customHeight="1">
      <c r="O65" s="28"/>
    </row>
    <row r="66" spans="15:15" ht="24" customHeight="1">
      <c r="O66" s="28"/>
    </row>
    <row r="67" spans="15:15" ht="24" customHeight="1"/>
    <row r="68" spans="15:15" ht="24" customHeight="1"/>
    <row r="69" spans="15:15" ht="23.25" customHeight="1"/>
    <row r="70" spans="15:15" ht="24" customHeight="1"/>
    <row r="71" spans="15:15" ht="23.25" customHeight="1"/>
    <row r="72" spans="15:15" ht="18" customHeight="1"/>
  </sheetData>
  <mergeCells count="61">
    <mergeCell ref="M56:Q56"/>
    <mergeCell ref="E53:L53"/>
    <mergeCell ref="C53:D54"/>
    <mergeCell ref="M55:Q55"/>
    <mergeCell ref="M11:T15"/>
    <mergeCell ref="M18:T22"/>
    <mergeCell ref="C44:C46"/>
    <mergeCell ref="E42:L42"/>
    <mergeCell ref="M42:T42"/>
    <mergeCell ref="C18:C22"/>
    <mergeCell ref="C32:C35"/>
    <mergeCell ref="C25:C29"/>
    <mergeCell ref="E47:L47"/>
    <mergeCell ref="M47:T51"/>
    <mergeCell ref="M30:T30"/>
    <mergeCell ref="E23:L23"/>
    <mergeCell ref="E6:G6"/>
    <mergeCell ref="H6:V6"/>
    <mergeCell ref="S5:V5"/>
    <mergeCell ref="C4:W4"/>
    <mergeCell ref="M16:T16"/>
    <mergeCell ref="E5:P5"/>
    <mergeCell ref="E9:L9"/>
    <mergeCell ref="M9:T9"/>
    <mergeCell ref="E8:T8"/>
    <mergeCell ref="C16:D17"/>
    <mergeCell ref="E16:L16"/>
    <mergeCell ref="C11:C15"/>
    <mergeCell ref="C9:D10"/>
    <mergeCell ref="M23:T23"/>
    <mergeCell ref="C38:C41"/>
    <mergeCell ref="C47:D48"/>
    <mergeCell ref="C59:H59"/>
    <mergeCell ref="C55:D55"/>
    <mergeCell ref="E55:L55"/>
    <mergeCell ref="C30:D31"/>
    <mergeCell ref="C23:D24"/>
    <mergeCell ref="C42:D43"/>
    <mergeCell ref="C36:D37"/>
    <mergeCell ref="E30:L30"/>
    <mergeCell ref="C49:C51"/>
    <mergeCell ref="C56:D56"/>
    <mergeCell ref="E56:L56"/>
    <mergeCell ref="C57:D57"/>
    <mergeCell ref="E54:L54"/>
    <mergeCell ref="T62:U62"/>
    <mergeCell ref="D2:V2"/>
    <mergeCell ref="E58:M58"/>
    <mergeCell ref="T60:U60"/>
    <mergeCell ref="T61:U61"/>
    <mergeCell ref="E52:L52"/>
    <mergeCell ref="M52:Q52"/>
    <mergeCell ref="C60:R60"/>
    <mergeCell ref="C62:R62"/>
    <mergeCell ref="E36:L36"/>
    <mergeCell ref="M36:T36"/>
    <mergeCell ref="M53:Q53"/>
    <mergeCell ref="M54:Q54"/>
    <mergeCell ref="C58:D58"/>
    <mergeCell ref="E57:L57"/>
    <mergeCell ref="C61:R61"/>
  </mergeCells>
  <phoneticPr fontId="3"/>
  <conditionalFormatting sqref="F52:J54">
    <cfRule type="cellIs" dxfId="3" priority="20" stopIfTrue="1" operator="between">
      <formula>1</formula>
      <formula>10000</formula>
    </cfRule>
  </conditionalFormatting>
  <conditionalFormatting sqref="G48:K48">
    <cfRule type="cellIs" dxfId="2" priority="11" stopIfTrue="1" operator="between">
      <formula>1</formula>
      <formula>10000</formula>
    </cfRule>
  </conditionalFormatting>
  <conditionalFormatting sqref="M52:R54">
    <cfRule type="cellIs" dxfId="1" priority="1" stopIfTrue="1" operator="between">
      <formula>1</formula>
      <formula>10000</formula>
    </cfRule>
  </conditionalFormatting>
  <conditionalFormatting sqref="N37:Q37">
    <cfRule type="cellIs" dxfId="0" priority="9" stopIfTrue="1" operator="between">
      <formula>1</formula>
      <formula>10000</formula>
    </cfRule>
  </conditionalFormatting>
  <pageMargins left="0.59055118110236227" right="0.39370078740157483" top="0.39370078740157483" bottom="0.19685039370078741" header="0.31496062992125984" footer="0.11811023622047245"/>
  <pageSetup paperSize="9" scale="53" orientation="portrait" r:id="rId1"/>
  <ignoredErrors>
    <ignoredError sqref="F32:S32" unlockedFormula="1"/>
    <ignoredError sqref="G48:J4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motonaga</dc:creator>
  <cp:lastModifiedBy>morimoto</cp:lastModifiedBy>
  <cp:lastPrinted>2026-05-12T01:28:41Z</cp:lastPrinted>
  <dcterms:created xsi:type="dcterms:W3CDTF">2015-06-05T18:19:34Z</dcterms:created>
  <dcterms:modified xsi:type="dcterms:W3CDTF">2026-05-18T02:53:54Z</dcterms:modified>
</cp:coreProperties>
</file>